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ANNUAL REPORTS\Annual Report 2021-22\FINAL VERSIONS\DATA\"/>
    </mc:Choice>
  </mc:AlternateContent>
  <xr:revisionPtr revIDLastSave="0" documentId="13_ncr:1_{98DE6488-776C-4A2E-8105-19058ED37CBA}" xr6:coauthVersionLast="47" xr6:coauthVersionMax="47" xr10:uidLastSave="{00000000-0000-0000-0000-000000000000}"/>
  <bookViews>
    <workbookView xWindow="-120" yWindow="-120" windowWidth="19440" windowHeight="15000" firstSheet="2" activeTab="3" xr2:uid="{00000000-000D-0000-FFFF-FFFF00000000}"/>
  </bookViews>
  <sheets>
    <sheet name="Cwynion newydd_sector" sheetId="1" r:id="rId1"/>
    <sheet name="Cwynion newydd_Byrddau Iechyd" sheetId="2" r:id="rId2"/>
    <sheet name="Cwynion newydd_Cyngorau" sheetId="3" r:id="rId3"/>
    <sheet name="Cwynion newydd_Cymdeithasau Tai" sheetId="4" r:id="rId4"/>
    <sheet name="Cwynion a gaewyd_Byrddau Iechyd" sheetId="5" r:id="rId5"/>
    <sheet name="Ymyrriadau_Bywrddau Iechyd" sheetId="6" r:id="rId6"/>
    <sheet name="Cwynion a gaewyd_Cyngorau" sheetId="7" r:id="rId7"/>
    <sheet name="Ymyrriadau_Cyngorau" sheetId="8" r:id="rId8"/>
    <sheet name="Cwynion y Cod Ymddygiad_newydd" sheetId="9" r:id="rId9"/>
    <sheet name="Cwynion y Cod Ymddygiad_pynciau" sheetId="10" r:id="rId10"/>
  </sheets>
  <definedNames>
    <definedName name="_Hlk100752274" localSheetId="5">'Ymyrriadau_Bywrddau Iechyd'!$B$16</definedName>
    <definedName name="_Hlk100752285" localSheetId="5">'Ymyrriadau_Bywrddau Iechyd'!$B$17</definedName>
    <definedName name="_Hlk101210255" localSheetId="5">'Ymyrriadau_Bywrddau Iechyd'!$B$10</definedName>
    <definedName name="_Hlk101210298" localSheetId="5">'Ymyrriadau_Bywrddau Iechyd'!$B$14</definedName>
    <definedName name="_Hlk102249881" localSheetId="3">'Cwynion newydd_Cymdeithasau Tai'!$B$20</definedName>
    <definedName name="_Hlk102249956" localSheetId="3">'Cwynion newydd_Cymdeithasau Tai'!$B$14</definedName>
    <definedName name="_Hlk102250000" localSheetId="3">'Cwynion newydd_Cymdeithasau Tai'!$B$36</definedName>
    <definedName name="_Hlk102300554" localSheetId="7">Ymyrriadau_Cyngorau!$B$21</definedName>
    <definedName name="_Hlk102300605" localSheetId="7">Ymyrriadau_Cyngorau!$B$17</definedName>
    <definedName name="_Hlk70097624" localSheetId="1">'Cwynion newydd_Byrddau Iechyd'!$B$6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8" l="1"/>
  <c r="E26" i="8"/>
  <c r="E27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18" i="6"/>
  <c r="E14" i="6"/>
  <c r="E12" i="6"/>
  <c r="E11" i="6"/>
  <c r="E10" i="6"/>
  <c r="E9" i="6"/>
  <c r="E8" i="6"/>
  <c r="E7" i="6"/>
  <c r="E26" i="7"/>
  <c r="D26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E3" i="7"/>
  <c r="D3" i="7"/>
  <c r="E15" i="5" l="1"/>
  <c r="D15" i="5"/>
  <c r="E14" i="5"/>
  <c r="D14" i="5"/>
  <c r="E13" i="5"/>
  <c r="D13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E4" i="5"/>
  <c r="D4" i="5"/>
  <c r="E42" i="4"/>
  <c r="E41" i="4"/>
  <c r="E40" i="4"/>
  <c r="E39" i="4"/>
  <c r="E38" i="4"/>
  <c r="E37" i="4"/>
  <c r="E36" i="4"/>
  <c r="E35" i="4"/>
  <c r="E34" i="4"/>
  <c r="E32" i="4"/>
  <c r="E31" i="4"/>
  <c r="E30" i="4"/>
  <c r="E29" i="4"/>
  <c r="E28" i="4"/>
  <c r="E27" i="4"/>
  <c r="E26" i="4"/>
  <c r="E24" i="4"/>
  <c r="E23" i="4"/>
  <c r="E22" i="4"/>
  <c r="E21" i="4"/>
  <c r="E20" i="4"/>
  <c r="E18" i="4"/>
  <c r="E17" i="4"/>
  <c r="E15" i="4"/>
  <c r="E14" i="4"/>
  <c r="E13" i="4"/>
  <c r="E12" i="4"/>
  <c r="E11" i="4"/>
  <c r="E10" i="4"/>
  <c r="E9" i="4"/>
  <c r="E8" i="4"/>
  <c r="E7" i="4"/>
  <c r="E5" i="4"/>
  <c r="D42" i="4"/>
  <c r="D41" i="4"/>
  <c r="D40" i="4"/>
  <c r="D39" i="4"/>
  <c r="D38" i="4"/>
  <c r="D37" i="4"/>
  <c r="D36" i="4"/>
  <c r="D35" i="4"/>
  <c r="D34" i="4"/>
  <c r="D30" i="4"/>
  <c r="D29" i="4"/>
  <c r="D28" i="4"/>
  <c r="D26" i="4"/>
  <c r="D25" i="4"/>
  <c r="D21" i="4"/>
  <c r="D20" i="4"/>
  <c r="D18" i="4"/>
  <c r="D17" i="4"/>
  <c r="D16" i="4"/>
  <c r="D15" i="4"/>
  <c r="D14" i="4"/>
  <c r="D13" i="4"/>
  <c r="D12" i="4"/>
  <c r="D11" i="4"/>
  <c r="D10" i="4"/>
  <c r="D8" i="4"/>
  <c r="D6" i="4"/>
  <c r="D4" i="4"/>
  <c r="E3" i="4"/>
  <c r="D3" i="4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E9" i="1"/>
  <c r="E8" i="1"/>
  <c r="E7" i="1"/>
  <c r="E6" i="1"/>
  <c r="E5" i="1"/>
  <c r="E4" i="1"/>
  <c r="E3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<sst xmlns="http://schemas.openxmlformats.org/spreadsheetml/2006/main" count="263" uniqueCount="117">
  <si>
    <t>Sector</t>
  </si>
  <si>
    <t>2021/22</t>
  </si>
  <si>
    <t>2020/21</t>
  </si>
  <si>
    <t>2019/20</t>
  </si>
  <si>
    <t>Adra</t>
  </si>
  <si>
    <t>n/a</t>
  </si>
  <si>
    <t>Barcud</t>
  </si>
  <si>
    <t>Cartrefi Conwy</t>
  </si>
  <si>
    <t>Hafan Cymru</t>
  </si>
  <si>
    <t>Pobl</t>
  </si>
  <si>
    <t>Tai Tarian</t>
  </si>
  <si>
    <t>Trivallis</t>
  </si>
  <si>
    <t>Bwrdd Iechyd Prifysgol Aneurin Bevan</t>
  </si>
  <si>
    <t>Bwrdd Iechyd Prifysgol Betsi Cadwaladr</t>
  </si>
  <si>
    <t>Bwrdd Iechyd Prifysgol Caerdydd a'r Fro</t>
  </si>
  <si>
    <t>Bwrdd Iechyd Prifysgol Cwm Taf Morgannwg</t>
  </si>
  <si>
    <t>Bwrdd Iechyd Prifysgol Hywel Dda</t>
  </si>
  <si>
    <t>Bwrdd Iechyd Addysgu Powys</t>
  </si>
  <si>
    <t>Bwrdd Iechyd Prifysgol Bae Abertawe</t>
  </si>
  <si>
    <t>Bwrdd Iechyd</t>
  </si>
  <si>
    <t>Pob Bwrdd Iechyd</t>
  </si>
  <si>
    <t xml:space="preserve">Bwrdd Iechyd Prifysgol Abertawe Bro Morgannwg </t>
  </si>
  <si>
    <t xml:space="preserve">Bwrdd Iechyd Prifysgol Cwm Taf </t>
  </si>
  <si>
    <t>Byrddau Iechyd blaenorol</t>
  </si>
  <si>
    <t xml:space="preserve">Byrddau Iechyd presennol </t>
  </si>
  <si>
    <t>% newid i 20/21</t>
  </si>
  <si>
    <t>% newid i 19/20</t>
  </si>
  <si>
    <t>% newid i 2020/21</t>
  </si>
  <si>
    <t>% newid i 2019/20</t>
  </si>
  <si>
    <t>Corff</t>
  </si>
  <si>
    <t>Cyfanswm</t>
  </si>
  <si>
    <t>Bwrdd Iechyd Addysgu Powys - achosion Gofal Iechyd Parhaus Cymru</t>
  </si>
  <si>
    <t>newid pwynt % i 20/21</t>
  </si>
  <si>
    <t>newid pwynt % i 19/20</t>
  </si>
  <si>
    <t>Nifer yr ymyriadau</t>
  </si>
  <si>
    <t>Nifer y cwynion a gaewyd</t>
  </si>
  <si>
    <t>Cyfradd ymyrryd</t>
  </si>
  <si>
    <t>Cyngor Bwrfeitstref Sirol Blaenau Gwent</t>
  </si>
  <si>
    <t>Cyngor Bwrfeitstref Sirol Pen-y-bont ar Ogwr</t>
  </si>
  <si>
    <t>Cyngor Bwrdeistref Sirol Caerffili</t>
  </si>
  <si>
    <t>Cyngor Caerdydd</t>
  </si>
  <si>
    <t>Cyngor Sir Gâr</t>
  </si>
  <si>
    <t>Cyngor Sir Ceredigion</t>
  </si>
  <si>
    <t>Cyngor Bwrdeistref Sirol Conwy</t>
  </si>
  <si>
    <t>Cyngor Sir Ddinbych</t>
  </si>
  <si>
    <t>Cyngor Sir y Fflint</t>
  </si>
  <si>
    <t>Cyngor Gwynedd</t>
  </si>
  <si>
    <t>Cyngor Sir Ynys Môn</t>
  </si>
  <si>
    <t>Cyngor Bwrdeistref Sirol Merthyr Tudful</t>
  </si>
  <si>
    <t>Cyngor Bwrdeistref Sir Fynwy</t>
  </si>
  <si>
    <t>Cyngor Castell-nedd Port Talbot</t>
  </si>
  <si>
    <t>Cyngor Dinas Casnewydd</t>
  </si>
  <si>
    <t>Cyngor Sir Penfro</t>
  </si>
  <si>
    <t>Cyngor Sir Powys</t>
  </si>
  <si>
    <t>Cyngor Bwrdeistref Sirol Rhondda Cynon Taf</t>
  </si>
  <si>
    <t>Cyngor Abertawe</t>
  </si>
  <si>
    <t>Cyngor Bwrdeistref Sirol Torfaen</t>
  </si>
  <si>
    <t>Cyngor Bro Morgannwg</t>
  </si>
  <si>
    <t>Cyngor Bwrdeistref Sirol Wrecsam</t>
  </si>
  <si>
    <t>Pob Cyngor Sir a Bwrdeistref Sirol</t>
  </si>
  <si>
    <t>Cyngor Sir a Bwrdeistref Sirol</t>
  </si>
  <si>
    <t>Cyngor Caerdydd - Rhentu Doeth Cymru</t>
  </si>
  <si>
    <t>Cyngorau Tref a Chymuned</t>
  </si>
  <si>
    <t>Cyngorau Sir a Bwrdeistref Sirol</t>
  </si>
  <si>
    <t>Parciau Cenedlaethol</t>
  </si>
  <si>
    <t>Awdurdodau Tân</t>
  </si>
  <si>
    <t>Paneli Heddlu a Throseddu</t>
  </si>
  <si>
    <t>Bod yn atebol ac agored</t>
  </si>
  <si>
    <t>Datgelu a chofrestru budd</t>
  </si>
  <si>
    <t>Dyletswydd i gadw at y gyfraith</t>
  </si>
  <si>
    <t>Uniondeb</t>
  </si>
  <si>
    <t>Bod yn wrthrychol a gonest</t>
  </si>
  <si>
    <t>Hyrwyddo cydraddoldeb a pharch</t>
  </si>
  <si>
    <t>Bod yn anhunanol a stiwardiaeth</t>
  </si>
  <si>
    <t>Pob sector</t>
  </si>
  <si>
    <t>Cyrff y GIG (gan gynnwys Byrddau Iechyd, Ymddiriedolaethau GIG, Deintyddion, Meddygon Teulu, Optegwyr a Fferyllwyr)</t>
  </si>
  <si>
    <t>Awdurdodau Lleol (gan gynnwys Cynghorau Sir / Cynghorau Bwrdeistref Sirol a Phaneli Apêl Ysgolion)</t>
  </si>
  <si>
    <t xml:space="preserve">Y sector Tai Cymdeithasol (cymdeithasau tai) </t>
  </si>
  <si>
    <t xml:space="preserve">Llywodraeth Cymru a'r cyrff a noddir ganddi </t>
  </si>
  <si>
    <t xml:space="preserve">Cynghorau Cymuned </t>
  </si>
  <si>
    <t xml:space="preserve">Eraill </t>
  </si>
  <si>
    <t>09/08/2022 (v. 1.0)</t>
  </si>
  <si>
    <t>Pob Cymdeithas Tai</t>
  </si>
  <si>
    <t>Cymdeithas Tai</t>
  </si>
  <si>
    <t>Pwnc (cwynion newydd)</t>
  </si>
  <si>
    <t>Cymdeithas Tai Aelwyd Cyf.</t>
  </si>
  <si>
    <t>Grwp Ateb Cyf.</t>
  </si>
  <si>
    <t xml:space="preserve">Cymdeithas Tai Bro Myrddin </t>
  </si>
  <si>
    <t xml:space="preserve">Cymdeithas Tai Linc Cymru </t>
  </si>
  <si>
    <t xml:space="preserve">Cymdeithas Tai Hafod </t>
  </si>
  <si>
    <t xml:space="preserve">Cymdeithas Tai Newydd </t>
  </si>
  <si>
    <t xml:space="preserve">Cymdeithas Tai Taff </t>
  </si>
  <si>
    <t xml:space="preserve">Cymdeithas Tai Clwyd Alyn </t>
  </si>
  <si>
    <t>Tia Melin Cyf.</t>
  </si>
  <si>
    <t>Cymdeithas Tai Merthyr Tydfil Cyf.</t>
  </si>
  <si>
    <t>Tai Gogledd Cymru</t>
  </si>
  <si>
    <t>Tai Ceredigion Cyf.</t>
  </si>
  <si>
    <t>Cymdeithas Tai Cadwyn Cyf.</t>
  </si>
  <si>
    <t xml:space="preserve">Cymdeithas Tai Teulu (Cymru) Cyf. </t>
  </si>
  <si>
    <t xml:space="preserve">Derwen (rhan o Grŵp Pobl) </t>
  </si>
  <si>
    <t>Tai Cymunedol Bron Afon Cyf.</t>
  </si>
  <si>
    <t xml:space="preserve">Cymdeithas Tai Cymunedol Caerdydd </t>
  </si>
  <si>
    <t xml:space="preserve">Seren Living (rhan o Grŵp Pobl) </t>
  </si>
  <si>
    <t xml:space="preserve">Ty Gwalia (rhan o Grŵp Pobl) </t>
  </si>
  <si>
    <t>Tai Calon Tai Cymunedol</t>
  </si>
  <si>
    <t>Cymdeithas Tai Rhondda Cyf.</t>
  </si>
  <si>
    <t>Cymdeithas Tai United Welsh</t>
  </si>
  <si>
    <t>Tai Cymoedd i'r Arfordir</t>
  </si>
  <si>
    <t xml:space="preserve">Tia Wales &amp; West </t>
  </si>
  <si>
    <t xml:space="preserve">Cymdeithas Tai Sir Fynwy </t>
  </si>
  <si>
    <t>Tai Canolbarth Cymru Cyf.</t>
  </si>
  <si>
    <t>Grŵp Cynefin</t>
  </si>
  <si>
    <t xml:space="preserve">Grŵp Tai Cymuendol Cynon Taf </t>
  </si>
  <si>
    <t xml:space="preserve">Cymdeithas Tai Siarter (rhan o Grŵp Pobl) </t>
  </si>
  <si>
    <t>Grŵp Tai yr Arfordir Cyf.</t>
  </si>
  <si>
    <t xml:space="preserve">Tai Merthyr Valleys </t>
  </si>
  <si>
    <t xml:space="preserve">Tai Dinas Casnewydd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</si>
</sst>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.5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.5"/>
      <color rgb="FFFFFFFF"/>
      <name val="Arial"/>
      <family val="2"/>
    </font>
    <font>
      <b/>
      <sz val="12.5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78ED5"/>
        <bgColor indexed="64"/>
      </patternFill>
    </fill>
    <fill>
      <patternFill patternType="solid">
        <fgColor rgb="FF187A50"/>
        <bgColor indexed="64"/>
      </patternFill>
    </fill>
    <fill>
      <patternFill patternType="solid">
        <fgColor rgb="FFA7AEC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2"/>
    </xf>
    <xf numFmtId="9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right" vertical="center" wrapText="1"/>
    </xf>
    <xf numFmtId="9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 wrapText="1"/>
    </xf>
    <xf numFmtId="0" fontId="11" fillId="2" borderId="9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1" fillId="3" borderId="9" xfId="0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right" vertical="center" wrapText="1"/>
    </xf>
    <xf numFmtId="9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right" vertical="center" wrapText="1"/>
    </xf>
    <xf numFmtId="9" fontId="1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9" fontId="6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9" fontId="1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9" fontId="5" fillId="0" borderId="1" xfId="0" applyNumberFormat="1" applyFont="1" applyBorder="1" applyAlignment="1">
      <alignment horizontal="right" vertical="center" wrapText="1"/>
    </xf>
    <xf numFmtId="9" fontId="5" fillId="0" borderId="11" xfId="0" applyNumberFormat="1" applyFont="1" applyBorder="1" applyAlignment="1">
      <alignment horizontal="right" vertical="center" wrapText="1"/>
    </xf>
    <xf numFmtId="9" fontId="5" fillId="0" borderId="7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9" fontId="4" fillId="0" borderId="9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9" fontId="2" fillId="0" borderId="9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wrapText="1"/>
    </xf>
    <xf numFmtId="0" fontId="13" fillId="0" borderId="5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9" fontId="7" fillId="0" borderId="11" xfId="0" applyNumberFormat="1" applyFont="1" applyBorder="1" applyAlignment="1">
      <alignment horizontal="right" vertical="center" wrapText="1"/>
    </xf>
    <xf numFmtId="9" fontId="7" fillId="0" borderId="20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9" fontId="4" fillId="0" borderId="10" xfId="0" applyNumberFormat="1" applyFont="1" applyBorder="1" applyAlignment="1">
      <alignment horizontal="right" vertical="center" wrapText="1"/>
    </xf>
    <xf numFmtId="0" fontId="4" fillId="4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 indent="2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15" fillId="0" borderId="7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"/>
  <sheetViews>
    <sheetView workbookViewId="0">
      <selection activeCell="G11" sqref="G11"/>
    </sheetView>
  </sheetViews>
  <sheetFormatPr defaultRowHeight="15" x14ac:dyDescent="0.25"/>
  <cols>
    <col min="2" max="2" width="44" customWidth="1"/>
    <col min="3" max="7" width="16.7109375" customWidth="1"/>
  </cols>
  <sheetData>
    <row r="1" spans="2:7" ht="15.75" thickBot="1" x14ac:dyDescent="0.3"/>
    <row r="2" spans="2:7" ht="35.25" customHeight="1" thickBot="1" x14ac:dyDescent="0.3">
      <c r="B2" s="27" t="s">
        <v>0</v>
      </c>
      <c r="C2" s="28" t="s">
        <v>1</v>
      </c>
      <c r="D2" s="29" t="s">
        <v>27</v>
      </c>
      <c r="E2" s="29" t="s">
        <v>28</v>
      </c>
      <c r="F2" s="30" t="s">
        <v>2</v>
      </c>
      <c r="G2" s="31" t="s">
        <v>3</v>
      </c>
    </row>
    <row r="3" spans="2:7" ht="28.5" customHeight="1" x14ac:dyDescent="0.25">
      <c r="B3" s="41" t="s">
        <v>75</v>
      </c>
      <c r="C3" s="42">
        <v>1115</v>
      </c>
      <c r="D3" s="47">
        <f>(C3-F3)/F3</f>
        <v>0.39027431421446385</v>
      </c>
      <c r="E3" s="47">
        <f>(C3-G3)/G3</f>
        <v>9.3137254901960786E-2</v>
      </c>
      <c r="F3" s="42">
        <v>802</v>
      </c>
      <c r="G3" s="48">
        <v>1020</v>
      </c>
    </row>
    <row r="4" spans="2:7" ht="27" customHeight="1" x14ac:dyDescent="0.25">
      <c r="B4" s="33" t="s">
        <v>76</v>
      </c>
      <c r="C4" s="34">
        <v>1162</v>
      </c>
      <c r="D4" s="45">
        <f t="shared" ref="D4:D8" si="0">(C4-F4)/F4</f>
        <v>0.46532156368221944</v>
      </c>
      <c r="E4" s="45">
        <f t="shared" ref="E4:E8" si="1">(C4-G4)/G4</f>
        <v>0.30561797752808989</v>
      </c>
      <c r="F4" s="34">
        <v>793</v>
      </c>
      <c r="G4" s="34">
        <v>890</v>
      </c>
    </row>
    <row r="5" spans="2:7" ht="22.5" customHeight="1" x14ac:dyDescent="0.25">
      <c r="B5" s="33" t="s">
        <v>77</v>
      </c>
      <c r="C5" s="34">
        <v>302</v>
      </c>
      <c r="D5" s="45">
        <f t="shared" si="0"/>
        <v>0.77647058823529413</v>
      </c>
      <c r="E5" s="45">
        <f t="shared" si="1"/>
        <v>0.49504950495049505</v>
      </c>
      <c r="F5" s="34">
        <v>170</v>
      </c>
      <c r="G5" s="34">
        <v>202</v>
      </c>
    </row>
    <row r="6" spans="2:7" ht="22.5" customHeight="1" x14ac:dyDescent="0.25">
      <c r="B6" s="33" t="s">
        <v>78</v>
      </c>
      <c r="C6" s="34">
        <v>74</v>
      </c>
      <c r="D6" s="45">
        <f t="shared" si="0"/>
        <v>0.32142857142857145</v>
      </c>
      <c r="E6" s="45">
        <f t="shared" si="1"/>
        <v>8.8235294117647065E-2</v>
      </c>
      <c r="F6" s="34">
        <v>56</v>
      </c>
      <c r="G6" s="34">
        <v>68</v>
      </c>
    </row>
    <row r="7" spans="2:7" ht="22.5" customHeight="1" x14ac:dyDescent="0.25">
      <c r="B7" s="33" t="s">
        <v>79</v>
      </c>
      <c r="C7" s="34">
        <v>31</v>
      </c>
      <c r="D7" s="45">
        <f t="shared" si="0"/>
        <v>0.72222222222222221</v>
      </c>
      <c r="E7" s="45">
        <f t="shared" si="1"/>
        <v>0.14814814814814814</v>
      </c>
      <c r="F7" s="34">
        <v>18</v>
      </c>
      <c r="G7" s="34">
        <v>27</v>
      </c>
    </row>
    <row r="8" spans="2:7" ht="22.5" customHeight="1" thickBot="1" x14ac:dyDescent="0.3">
      <c r="B8" s="37" t="s">
        <v>80</v>
      </c>
      <c r="C8" s="38">
        <v>42</v>
      </c>
      <c r="D8" s="46">
        <f t="shared" si="0"/>
        <v>0.2</v>
      </c>
      <c r="E8" s="46">
        <f t="shared" si="1"/>
        <v>0.2</v>
      </c>
      <c r="F8" s="38">
        <v>35</v>
      </c>
      <c r="G8" s="38">
        <v>35</v>
      </c>
    </row>
    <row r="9" spans="2:7" ht="22.5" customHeight="1" thickBot="1" x14ac:dyDescent="0.3">
      <c r="B9" s="27" t="s">
        <v>74</v>
      </c>
      <c r="C9" s="29">
        <v>2726</v>
      </c>
      <c r="D9" s="49">
        <f>(C9-F9)/F9</f>
        <v>0.45464247598719315</v>
      </c>
      <c r="E9" s="49">
        <f>(C9-G9)/G9</f>
        <v>0.21587867975022301</v>
      </c>
      <c r="F9" s="50">
        <v>1874</v>
      </c>
      <c r="G9" s="51">
        <v>2242</v>
      </c>
    </row>
    <row r="11" spans="2:7" x14ac:dyDescent="0.25">
      <c r="G11" s="88" t="s">
        <v>81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82E6-0C5F-45E1-8AD2-15EC7029043C}">
  <dimension ref="B1:E11"/>
  <sheetViews>
    <sheetView workbookViewId="0">
      <selection activeCell="E21" sqref="E21"/>
    </sheetView>
  </sheetViews>
  <sheetFormatPr defaultRowHeight="15" x14ac:dyDescent="0.25"/>
  <cols>
    <col min="2" max="2" width="42.42578125" customWidth="1"/>
    <col min="3" max="5" width="18.85546875" customWidth="1"/>
  </cols>
  <sheetData>
    <row r="1" spans="2:5" ht="15.75" thickBot="1" x14ac:dyDescent="0.3"/>
    <row r="2" spans="2:5" ht="25.5" customHeight="1" thickBot="1" x14ac:dyDescent="0.3">
      <c r="B2" s="27" t="s">
        <v>84</v>
      </c>
      <c r="C2" s="30" t="s">
        <v>1</v>
      </c>
      <c r="D2" s="68" t="s">
        <v>2</v>
      </c>
      <c r="E2" s="69" t="s">
        <v>3</v>
      </c>
    </row>
    <row r="3" spans="2:5" ht="24" customHeight="1" x14ac:dyDescent="0.25">
      <c r="B3" s="41" t="s">
        <v>67</v>
      </c>
      <c r="C3" s="43">
        <v>0.05</v>
      </c>
      <c r="D3" s="43">
        <v>0.04</v>
      </c>
      <c r="E3" s="43">
        <v>0.11</v>
      </c>
    </row>
    <row r="4" spans="2:5" ht="24" customHeight="1" x14ac:dyDescent="0.25">
      <c r="B4" s="33" t="s">
        <v>68</v>
      </c>
      <c r="C4" s="35">
        <v>0.11</v>
      </c>
      <c r="D4" s="35">
        <v>0.14000000000000001</v>
      </c>
      <c r="E4" s="35">
        <v>0.17</v>
      </c>
    </row>
    <row r="5" spans="2:5" ht="24" customHeight="1" x14ac:dyDescent="0.25">
      <c r="B5" s="33" t="s">
        <v>69</v>
      </c>
      <c r="C5" s="35">
        <v>0.09</v>
      </c>
      <c r="D5" s="35">
        <v>0.08</v>
      </c>
      <c r="E5" s="35">
        <v>7.0000000000000007E-2</v>
      </c>
    </row>
    <row r="6" spans="2:5" ht="24" customHeight="1" x14ac:dyDescent="0.25">
      <c r="B6" s="33" t="s">
        <v>70</v>
      </c>
      <c r="C6" s="35">
        <v>0.08</v>
      </c>
      <c r="D6" s="35">
        <v>0.12</v>
      </c>
      <c r="E6" s="35">
        <v>0.1</v>
      </c>
    </row>
    <row r="7" spans="2:5" ht="24" customHeight="1" x14ac:dyDescent="0.25">
      <c r="B7" s="33" t="s">
        <v>71</v>
      </c>
      <c r="C7" s="35">
        <v>0.11</v>
      </c>
      <c r="D7" s="35">
        <v>0.05</v>
      </c>
      <c r="E7" s="35">
        <v>0.02</v>
      </c>
    </row>
    <row r="8" spans="2:5" ht="24" customHeight="1" x14ac:dyDescent="0.25">
      <c r="B8" s="33" t="s">
        <v>72</v>
      </c>
      <c r="C8" s="35">
        <v>0.51</v>
      </c>
      <c r="D8" s="35">
        <v>0.55000000000000004</v>
      </c>
      <c r="E8" s="35">
        <v>0.49</v>
      </c>
    </row>
    <row r="9" spans="2:5" ht="24" customHeight="1" x14ac:dyDescent="0.25">
      <c r="B9" s="33" t="s">
        <v>73</v>
      </c>
      <c r="C9" s="35">
        <v>0.05</v>
      </c>
      <c r="D9" s="35">
        <v>0.02</v>
      </c>
      <c r="E9" s="35">
        <v>0.03</v>
      </c>
    </row>
    <row r="11" spans="2:5" x14ac:dyDescent="0.25">
      <c r="E11" s="88" t="s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E775-268E-4C01-90D5-2A97F8DB0C89}">
  <dimension ref="B1:G12"/>
  <sheetViews>
    <sheetView workbookViewId="0">
      <selection activeCell="G12" sqref="G12"/>
    </sheetView>
  </sheetViews>
  <sheetFormatPr defaultRowHeight="15" x14ac:dyDescent="0.25"/>
  <cols>
    <col min="2" max="2" width="36.5703125" customWidth="1"/>
    <col min="3" max="7" width="19.5703125" customWidth="1"/>
  </cols>
  <sheetData>
    <row r="1" spans="2:7" ht="15.75" thickBot="1" x14ac:dyDescent="0.3"/>
    <row r="2" spans="2:7" ht="33" customHeight="1" thickBot="1" x14ac:dyDescent="0.3">
      <c r="B2" s="27" t="s">
        <v>19</v>
      </c>
      <c r="C2" s="28" t="s">
        <v>1</v>
      </c>
      <c r="D2" s="29" t="s">
        <v>27</v>
      </c>
      <c r="E2" s="29" t="s">
        <v>28</v>
      </c>
      <c r="F2" s="30" t="s">
        <v>2</v>
      </c>
      <c r="G2" s="31" t="s">
        <v>3</v>
      </c>
    </row>
    <row r="3" spans="2:7" ht="33" customHeight="1" x14ac:dyDescent="0.25">
      <c r="B3" s="82" t="s">
        <v>12</v>
      </c>
      <c r="C3" s="42">
        <v>142</v>
      </c>
      <c r="D3" s="47">
        <f>(C3-F3)/F3</f>
        <v>0.47916666666666669</v>
      </c>
      <c r="E3" s="47">
        <f>(C3-G3)/G3</f>
        <v>1.4285714285714285E-2</v>
      </c>
      <c r="F3" s="42">
        <v>96</v>
      </c>
      <c r="G3" s="42">
        <v>140</v>
      </c>
    </row>
    <row r="4" spans="2:7" ht="33" customHeight="1" x14ac:dyDescent="0.25">
      <c r="B4" s="82" t="s">
        <v>13</v>
      </c>
      <c r="C4" s="34">
        <v>213</v>
      </c>
      <c r="D4" s="45">
        <f t="shared" ref="D4:D10" si="0">(C4-F4)/F4</f>
        <v>0.15760869565217392</v>
      </c>
      <c r="E4" s="45">
        <f t="shared" ref="E4:E10" si="1">(C4-G4)/G4</f>
        <v>-6.1674008810572688E-2</v>
      </c>
      <c r="F4" s="34">
        <v>184</v>
      </c>
      <c r="G4" s="34">
        <v>227</v>
      </c>
    </row>
    <row r="5" spans="2:7" ht="33" customHeight="1" x14ac:dyDescent="0.25">
      <c r="B5" s="82" t="s">
        <v>14</v>
      </c>
      <c r="C5" s="34">
        <v>89</v>
      </c>
      <c r="D5" s="45">
        <f t="shared" si="0"/>
        <v>0.43548387096774194</v>
      </c>
      <c r="E5" s="45">
        <f t="shared" si="1"/>
        <v>-0.11</v>
      </c>
      <c r="F5" s="34">
        <v>62</v>
      </c>
      <c r="G5" s="34">
        <v>100</v>
      </c>
    </row>
    <row r="6" spans="2:7" ht="33" customHeight="1" x14ac:dyDescent="0.25">
      <c r="B6" s="82" t="s">
        <v>15</v>
      </c>
      <c r="C6" s="34">
        <v>113</v>
      </c>
      <c r="D6" s="45">
        <f t="shared" si="0"/>
        <v>0.31395348837209303</v>
      </c>
      <c r="E6" s="45">
        <f t="shared" si="1"/>
        <v>0.41249999999999998</v>
      </c>
      <c r="F6" s="34">
        <v>86</v>
      </c>
      <c r="G6" s="34">
        <v>80</v>
      </c>
    </row>
    <row r="7" spans="2:7" ht="33" customHeight="1" x14ac:dyDescent="0.25">
      <c r="B7" s="82" t="s">
        <v>16</v>
      </c>
      <c r="C7" s="34">
        <v>88</v>
      </c>
      <c r="D7" s="45">
        <f t="shared" si="0"/>
        <v>0.375</v>
      </c>
      <c r="E7" s="45">
        <f t="shared" si="1"/>
        <v>-4.3478260869565216E-2</v>
      </c>
      <c r="F7" s="34">
        <v>64</v>
      </c>
      <c r="G7" s="34">
        <v>92</v>
      </c>
    </row>
    <row r="8" spans="2:7" ht="33" customHeight="1" x14ac:dyDescent="0.25">
      <c r="B8" s="82" t="s">
        <v>17</v>
      </c>
      <c r="C8" s="34">
        <v>10</v>
      </c>
      <c r="D8" s="45">
        <f t="shared" si="0"/>
        <v>-0.375</v>
      </c>
      <c r="E8" s="45">
        <f t="shared" si="1"/>
        <v>-0.56521739130434778</v>
      </c>
      <c r="F8" s="34">
        <v>16</v>
      </c>
      <c r="G8" s="34">
        <v>23</v>
      </c>
    </row>
    <row r="9" spans="2:7" ht="33" customHeight="1" thickBot="1" x14ac:dyDescent="0.3">
      <c r="B9" s="82" t="s">
        <v>18</v>
      </c>
      <c r="C9" s="38">
        <v>110</v>
      </c>
      <c r="D9" s="46">
        <f t="shared" si="0"/>
        <v>0.39240506329113922</v>
      </c>
      <c r="E9" s="46">
        <f t="shared" si="1"/>
        <v>0.2087912087912088</v>
      </c>
      <c r="F9" s="38">
        <v>79</v>
      </c>
      <c r="G9" s="38">
        <v>91</v>
      </c>
    </row>
    <row r="10" spans="2:7" ht="33" customHeight="1" thickBot="1" x14ac:dyDescent="0.3">
      <c r="B10" s="27" t="s">
        <v>20</v>
      </c>
      <c r="C10" s="52">
        <v>765</v>
      </c>
      <c r="D10" s="49">
        <f t="shared" si="0"/>
        <v>0.30323679727427599</v>
      </c>
      <c r="E10" s="49">
        <f t="shared" si="1"/>
        <v>1.5936254980079681E-2</v>
      </c>
      <c r="F10" s="52">
        <v>587</v>
      </c>
      <c r="G10" s="53">
        <v>753</v>
      </c>
    </row>
    <row r="12" spans="2:7" x14ac:dyDescent="0.25">
      <c r="G12" s="88" t="s">
        <v>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DB7E6-EC3A-4FA4-A962-2ABB9E303FE7}">
  <dimension ref="B1:G27"/>
  <sheetViews>
    <sheetView workbookViewId="0">
      <selection activeCell="K23" sqref="K23"/>
    </sheetView>
  </sheetViews>
  <sheetFormatPr defaultRowHeight="15" x14ac:dyDescent="0.25"/>
  <cols>
    <col min="2" max="2" width="37.28515625" customWidth="1"/>
    <col min="3" max="7" width="14" customWidth="1"/>
  </cols>
  <sheetData>
    <row r="1" spans="2:7" ht="15.75" thickBot="1" x14ac:dyDescent="0.3"/>
    <row r="2" spans="2:7" ht="38.25" customHeight="1" thickBot="1" x14ac:dyDescent="0.3">
      <c r="B2" s="27" t="s">
        <v>60</v>
      </c>
      <c r="C2" s="28" t="s">
        <v>1</v>
      </c>
      <c r="D2" s="29" t="s">
        <v>27</v>
      </c>
      <c r="E2" s="29" t="s">
        <v>28</v>
      </c>
      <c r="F2" s="30" t="s">
        <v>2</v>
      </c>
      <c r="G2" s="31" t="s">
        <v>3</v>
      </c>
    </row>
    <row r="3" spans="2:7" ht="38.25" customHeight="1" x14ac:dyDescent="0.25">
      <c r="B3" s="41" t="s">
        <v>37</v>
      </c>
      <c r="C3" s="42">
        <v>14</v>
      </c>
      <c r="D3" s="43">
        <f>(C3-F3)/F3</f>
        <v>-6.6666666666666666E-2</v>
      </c>
      <c r="E3" s="43">
        <f>(C3-G3)/G3</f>
        <v>-0.17647058823529413</v>
      </c>
      <c r="F3" s="44">
        <v>15</v>
      </c>
      <c r="G3" s="44">
        <v>17</v>
      </c>
    </row>
    <row r="4" spans="2:7" ht="38.25" customHeight="1" x14ac:dyDescent="0.25">
      <c r="B4" s="33" t="s">
        <v>38</v>
      </c>
      <c r="C4" s="34">
        <v>55</v>
      </c>
      <c r="D4" s="35">
        <f t="shared" ref="D4:D25" si="0">(C4-F4)/F4</f>
        <v>0.77419354838709675</v>
      </c>
      <c r="E4" s="35">
        <f t="shared" ref="E4:E25" si="1">(C4-G4)/G4</f>
        <v>0.61764705882352944</v>
      </c>
      <c r="F4" s="36">
        <v>31</v>
      </c>
      <c r="G4" s="36">
        <v>34</v>
      </c>
    </row>
    <row r="5" spans="2:7" ht="38.25" customHeight="1" x14ac:dyDescent="0.25">
      <c r="B5" s="33" t="s">
        <v>39</v>
      </c>
      <c r="C5" s="34">
        <v>60</v>
      </c>
      <c r="D5" s="35">
        <f t="shared" si="0"/>
        <v>0.30434782608695654</v>
      </c>
      <c r="E5" s="35">
        <f t="shared" si="1"/>
        <v>0.22448979591836735</v>
      </c>
      <c r="F5" s="36">
        <v>46</v>
      </c>
      <c r="G5" s="36">
        <v>49</v>
      </c>
    </row>
    <row r="6" spans="2:7" ht="38.25" customHeight="1" x14ac:dyDescent="0.25">
      <c r="B6" s="33" t="s">
        <v>40</v>
      </c>
      <c r="C6" s="34">
        <v>182</v>
      </c>
      <c r="D6" s="35">
        <f t="shared" si="0"/>
        <v>0.89583333333333337</v>
      </c>
      <c r="E6" s="35">
        <f t="shared" si="1"/>
        <v>0.49180327868852458</v>
      </c>
      <c r="F6" s="36">
        <v>96</v>
      </c>
      <c r="G6" s="36">
        <v>122</v>
      </c>
    </row>
    <row r="7" spans="2:7" ht="38.25" customHeight="1" x14ac:dyDescent="0.25">
      <c r="B7" s="33" t="s">
        <v>41</v>
      </c>
      <c r="C7" s="34">
        <v>54</v>
      </c>
      <c r="D7" s="35">
        <f t="shared" si="0"/>
        <v>1</v>
      </c>
      <c r="E7" s="35">
        <f t="shared" si="1"/>
        <v>0.2857142857142857</v>
      </c>
      <c r="F7" s="34">
        <v>27</v>
      </c>
      <c r="G7" s="36">
        <v>42</v>
      </c>
    </row>
    <row r="8" spans="2:7" ht="38.25" customHeight="1" x14ac:dyDescent="0.25">
      <c r="B8" s="33" t="s">
        <v>42</v>
      </c>
      <c r="C8" s="34">
        <v>52</v>
      </c>
      <c r="D8" s="35">
        <f t="shared" si="0"/>
        <v>0.625</v>
      </c>
      <c r="E8" s="35">
        <f t="shared" si="1"/>
        <v>0.67741935483870963</v>
      </c>
      <c r="F8" s="34">
        <v>32</v>
      </c>
      <c r="G8" s="36">
        <v>31</v>
      </c>
    </row>
    <row r="9" spans="2:7" ht="38.25" customHeight="1" x14ac:dyDescent="0.25">
      <c r="B9" s="33" t="s">
        <v>43</v>
      </c>
      <c r="C9" s="34">
        <v>27</v>
      </c>
      <c r="D9" s="35">
        <f t="shared" si="0"/>
        <v>-0.15625</v>
      </c>
      <c r="E9" s="35">
        <f t="shared" si="1"/>
        <v>-6.8965517241379309E-2</v>
      </c>
      <c r="F9" s="34">
        <v>32</v>
      </c>
      <c r="G9" s="36">
        <v>29</v>
      </c>
    </row>
    <row r="10" spans="2:7" ht="38.25" customHeight="1" x14ac:dyDescent="0.25">
      <c r="B10" s="33" t="s">
        <v>44</v>
      </c>
      <c r="C10" s="34">
        <v>34</v>
      </c>
      <c r="D10" s="35">
        <f t="shared" si="0"/>
        <v>6.25E-2</v>
      </c>
      <c r="E10" s="35">
        <f t="shared" si="1"/>
        <v>6.25E-2</v>
      </c>
      <c r="F10" s="34">
        <v>32</v>
      </c>
      <c r="G10" s="36">
        <v>32</v>
      </c>
    </row>
    <row r="11" spans="2:7" ht="38.25" customHeight="1" x14ac:dyDescent="0.25">
      <c r="B11" s="33" t="s">
        <v>45</v>
      </c>
      <c r="C11" s="34">
        <v>99</v>
      </c>
      <c r="D11" s="35">
        <f t="shared" si="0"/>
        <v>0.67796610169491522</v>
      </c>
      <c r="E11" s="35">
        <f t="shared" si="1"/>
        <v>0.62295081967213117</v>
      </c>
      <c r="F11" s="34">
        <v>59</v>
      </c>
      <c r="G11" s="36">
        <v>61</v>
      </c>
    </row>
    <row r="12" spans="2:7" ht="38.25" customHeight="1" x14ac:dyDescent="0.25">
      <c r="B12" s="33" t="s">
        <v>46</v>
      </c>
      <c r="C12" s="34">
        <v>39</v>
      </c>
      <c r="D12" s="35">
        <f t="shared" si="0"/>
        <v>0.3</v>
      </c>
      <c r="E12" s="35">
        <f t="shared" si="1"/>
        <v>5.4054054054054057E-2</v>
      </c>
      <c r="F12" s="34">
        <v>30</v>
      </c>
      <c r="G12" s="36">
        <v>37</v>
      </c>
    </row>
    <row r="13" spans="2:7" ht="38.25" customHeight="1" x14ac:dyDescent="0.25">
      <c r="B13" s="33" t="s">
        <v>47</v>
      </c>
      <c r="C13" s="34">
        <v>29</v>
      </c>
      <c r="D13" s="35">
        <f t="shared" si="0"/>
        <v>0.61111111111111116</v>
      </c>
      <c r="E13" s="35">
        <f t="shared" si="1"/>
        <v>0.11538461538461539</v>
      </c>
      <c r="F13" s="34">
        <v>18</v>
      </c>
      <c r="G13" s="36">
        <v>26</v>
      </c>
    </row>
    <row r="14" spans="2:7" ht="38.25" customHeight="1" x14ac:dyDescent="0.25">
      <c r="B14" s="33" t="s">
        <v>48</v>
      </c>
      <c r="C14" s="34">
        <v>27</v>
      </c>
      <c r="D14" s="35">
        <f t="shared" si="0"/>
        <v>0.8</v>
      </c>
      <c r="E14" s="35">
        <f t="shared" si="1"/>
        <v>1.0769230769230769</v>
      </c>
      <c r="F14" s="34">
        <v>15</v>
      </c>
      <c r="G14" s="36">
        <v>13</v>
      </c>
    </row>
    <row r="15" spans="2:7" ht="38.25" customHeight="1" x14ac:dyDescent="0.25">
      <c r="B15" s="33" t="s">
        <v>49</v>
      </c>
      <c r="C15" s="34">
        <v>20</v>
      </c>
      <c r="D15" s="35">
        <f t="shared" si="0"/>
        <v>0</v>
      </c>
      <c r="E15" s="35">
        <f t="shared" si="1"/>
        <v>0.25</v>
      </c>
      <c r="F15" s="34">
        <v>20</v>
      </c>
      <c r="G15" s="36">
        <v>16</v>
      </c>
    </row>
    <row r="16" spans="2:7" ht="38.25" customHeight="1" x14ac:dyDescent="0.25">
      <c r="B16" s="33" t="s">
        <v>50</v>
      </c>
      <c r="C16" s="34">
        <v>45</v>
      </c>
      <c r="D16" s="35">
        <f t="shared" si="0"/>
        <v>1.368421052631579</v>
      </c>
      <c r="E16" s="35">
        <f t="shared" si="1"/>
        <v>1.0454545454545454</v>
      </c>
      <c r="F16" s="34">
        <v>19</v>
      </c>
      <c r="G16" s="36">
        <v>22</v>
      </c>
    </row>
    <row r="17" spans="2:7" ht="38.25" customHeight="1" x14ac:dyDescent="0.25">
      <c r="B17" s="33" t="s">
        <v>51</v>
      </c>
      <c r="C17" s="34">
        <v>40</v>
      </c>
      <c r="D17" s="35">
        <f t="shared" si="0"/>
        <v>0.29032258064516131</v>
      </c>
      <c r="E17" s="35">
        <f t="shared" si="1"/>
        <v>2.564102564102564E-2</v>
      </c>
      <c r="F17" s="34">
        <v>31</v>
      </c>
      <c r="G17" s="36">
        <v>39</v>
      </c>
    </row>
    <row r="18" spans="2:7" ht="38.25" customHeight="1" x14ac:dyDescent="0.25">
      <c r="B18" s="33" t="s">
        <v>52</v>
      </c>
      <c r="C18" s="34">
        <v>39</v>
      </c>
      <c r="D18" s="35">
        <f t="shared" si="0"/>
        <v>0.39285714285714285</v>
      </c>
      <c r="E18" s="35">
        <f t="shared" si="1"/>
        <v>0.56000000000000005</v>
      </c>
      <c r="F18" s="34">
        <v>28</v>
      </c>
      <c r="G18" s="36">
        <v>25</v>
      </c>
    </row>
    <row r="19" spans="2:7" ht="38.25" customHeight="1" x14ac:dyDescent="0.25">
      <c r="B19" s="33" t="s">
        <v>53</v>
      </c>
      <c r="C19" s="34">
        <v>55</v>
      </c>
      <c r="D19" s="35">
        <f t="shared" si="0"/>
        <v>0.44736842105263158</v>
      </c>
      <c r="E19" s="35">
        <f t="shared" si="1"/>
        <v>-0.2361111111111111</v>
      </c>
      <c r="F19" s="34">
        <v>38</v>
      </c>
      <c r="G19" s="36">
        <v>72</v>
      </c>
    </row>
    <row r="20" spans="2:7" ht="38.25" customHeight="1" x14ac:dyDescent="0.25">
      <c r="B20" s="33" t="s">
        <v>54</v>
      </c>
      <c r="C20" s="34">
        <v>51</v>
      </c>
      <c r="D20" s="35">
        <f t="shared" si="0"/>
        <v>0.27500000000000002</v>
      </c>
      <c r="E20" s="35">
        <f t="shared" si="1"/>
        <v>0.30769230769230771</v>
      </c>
      <c r="F20" s="34">
        <v>40</v>
      </c>
      <c r="G20" s="36">
        <v>39</v>
      </c>
    </row>
    <row r="21" spans="2:7" ht="38.25" customHeight="1" x14ac:dyDescent="0.25">
      <c r="B21" s="33" t="s">
        <v>55</v>
      </c>
      <c r="C21" s="34">
        <v>71</v>
      </c>
      <c r="D21" s="35">
        <f t="shared" si="0"/>
        <v>-2.7397260273972601E-2</v>
      </c>
      <c r="E21" s="35">
        <f t="shared" si="1"/>
        <v>-0.22826086956521738</v>
      </c>
      <c r="F21" s="34">
        <v>73</v>
      </c>
      <c r="G21" s="36">
        <v>92</v>
      </c>
    </row>
    <row r="22" spans="2:7" ht="38.25" customHeight="1" x14ac:dyDescent="0.25">
      <c r="B22" s="33" t="s">
        <v>56</v>
      </c>
      <c r="C22" s="34">
        <v>18</v>
      </c>
      <c r="D22" s="35">
        <f t="shared" si="0"/>
        <v>0.5</v>
      </c>
      <c r="E22" s="35">
        <f t="shared" si="1"/>
        <v>2.6</v>
      </c>
      <c r="F22" s="34">
        <v>12</v>
      </c>
      <c r="G22" s="36">
        <v>5</v>
      </c>
    </row>
    <row r="23" spans="2:7" ht="38.25" customHeight="1" x14ac:dyDescent="0.25">
      <c r="B23" s="33" t="s">
        <v>57</v>
      </c>
      <c r="C23" s="34">
        <v>61</v>
      </c>
      <c r="D23" s="35">
        <f t="shared" si="0"/>
        <v>0.5641025641025641</v>
      </c>
      <c r="E23" s="35">
        <f t="shared" si="1"/>
        <v>1.0333333333333334</v>
      </c>
      <c r="F23" s="34">
        <v>39</v>
      </c>
      <c r="G23" s="36">
        <v>30</v>
      </c>
    </row>
    <row r="24" spans="2:7" ht="38.25" customHeight="1" thickBot="1" x14ac:dyDescent="0.3">
      <c r="B24" s="37" t="s">
        <v>58</v>
      </c>
      <c r="C24" s="38">
        <v>71</v>
      </c>
      <c r="D24" s="39">
        <f t="shared" si="0"/>
        <v>0.65116279069767447</v>
      </c>
      <c r="E24" s="39">
        <f t="shared" si="1"/>
        <v>1.1515151515151516</v>
      </c>
      <c r="F24" s="38">
        <v>43</v>
      </c>
      <c r="G24" s="40">
        <v>33</v>
      </c>
    </row>
    <row r="25" spans="2:7" ht="38.25" customHeight="1" thickBot="1" x14ac:dyDescent="0.3">
      <c r="B25" s="27" t="s">
        <v>59</v>
      </c>
      <c r="C25" s="52">
        <v>1143</v>
      </c>
      <c r="D25" s="54">
        <f t="shared" si="0"/>
        <v>0.47293814432989689</v>
      </c>
      <c r="E25" s="54">
        <f t="shared" si="1"/>
        <v>0.31986143187066973</v>
      </c>
      <c r="F25" s="52">
        <v>776</v>
      </c>
      <c r="G25" s="53">
        <v>866</v>
      </c>
    </row>
    <row r="27" spans="2:7" x14ac:dyDescent="0.25">
      <c r="G27" s="88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D482-3BDC-445C-BEEB-ADE7048C5792}">
  <dimension ref="B1:G44"/>
  <sheetViews>
    <sheetView tabSelected="1" workbookViewId="0">
      <selection activeCell="C9" sqref="C9"/>
    </sheetView>
  </sheetViews>
  <sheetFormatPr defaultRowHeight="15" x14ac:dyDescent="0.25"/>
  <cols>
    <col min="2" max="2" width="36" customWidth="1"/>
    <col min="3" max="7" width="13.140625" customWidth="1"/>
  </cols>
  <sheetData>
    <row r="1" spans="2:7" ht="15.75" thickBot="1" x14ac:dyDescent="0.3"/>
    <row r="2" spans="2:7" ht="30.75" customHeight="1" thickBot="1" x14ac:dyDescent="0.3">
      <c r="B2" s="27" t="s">
        <v>83</v>
      </c>
      <c r="C2" s="28" t="s">
        <v>1</v>
      </c>
      <c r="D2" s="29" t="s">
        <v>27</v>
      </c>
      <c r="E2" s="29" t="s">
        <v>28</v>
      </c>
      <c r="F2" s="30" t="s">
        <v>2</v>
      </c>
      <c r="G2" s="31" t="s">
        <v>3</v>
      </c>
    </row>
    <row r="3" spans="2:7" ht="30.75" customHeight="1" x14ac:dyDescent="0.25">
      <c r="B3" s="89" t="s">
        <v>4</v>
      </c>
      <c r="C3" s="25">
        <v>10</v>
      </c>
      <c r="D3" s="26">
        <f>(C3-F3)/F3</f>
        <v>2.3333333333333335</v>
      </c>
      <c r="E3" s="26">
        <f>(C3-G3)/G3</f>
        <v>1</v>
      </c>
      <c r="F3" s="25">
        <v>3</v>
      </c>
      <c r="G3" s="25">
        <v>5</v>
      </c>
    </row>
    <row r="4" spans="2:7" ht="30.75" customHeight="1" x14ac:dyDescent="0.25">
      <c r="B4" s="90" t="s">
        <v>85</v>
      </c>
      <c r="C4" s="4">
        <v>2</v>
      </c>
      <c r="D4" s="3" t="str">
        <f>D5</f>
        <v>n/a</v>
      </c>
      <c r="E4" s="3" t="s">
        <v>5</v>
      </c>
      <c r="F4" s="4">
        <v>0</v>
      </c>
      <c r="G4" s="4">
        <v>0</v>
      </c>
    </row>
    <row r="5" spans="2:7" ht="30.75" customHeight="1" x14ac:dyDescent="0.25">
      <c r="B5" s="90" t="s">
        <v>86</v>
      </c>
      <c r="C5" s="4">
        <v>4</v>
      </c>
      <c r="D5" s="4" t="s">
        <v>5</v>
      </c>
      <c r="E5" s="3">
        <f>(C5-G5)/G5</f>
        <v>1</v>
      </c>
      <c r="F5" s="4">
        <v>0</v>
      </c>
      <c r="G5" s="4">
        <v>2</v>
      </c>
    </row>
    <row r="6" spans="2:7" ht="30.75" customHeight="1" x14ac:dyDescent="0.25">
      <c r="B6" s="90" t="s">
        <v>6</v>
      </c>
      <c r="C6" s="4">
        <v>3</v>
      </c>
      <c r="D6" s="3">
        <f>(C6-F6)/F6</f>
        <v>2</v>
      </c>
      <c r="E6" s="4" t="s">
        <v>5</v>
      </c>
      <c r="F6" s="4">
        <v>1</v>
      </c>
      <c r="G6" s="4">
        <v>0</v>
      </c>
    </row>
    <row r="7" spans="2:7" ht="30.75" customHeight="1" x14ac:dyDescent="0.25">
      <c r="B7" s="90" t="s">
        <v>87</v>
      </c>
      <c r="C7" s="4">
        <v>1</v>
      </c>
      <c r="D7" s="5">
        <v>0</v>
      </c>
      <c r="E7" s="3">
        <f>(C7-G7)/G7</f>
        <v>0</v>
      </c>
      <c r="F7" s="4">
        <v>1</v>
      </c>
      <c r="G7" s="4">
        <v>1</v>
      </c>
    </row>
    <row r="8" spans="2:7" ht="30.75" customHeight="1" x14ac:dyDescent="0.25">
      <c r="B8" s="90" t="s">
        <v>100</v>
      </c>
      <c r="C8" s="4">
        <v>17</v>
      </c>
      <c r="D8" s="3">
        <f>(C8-F8)/F8</f>
        <v>1.125</v>
      </c>
      <c r="E8" s="3">
        <f t="shared" ref="E8:E15" si="0">(C8-G8)/G8</f>
        <v>1.125</v>
      </c>
      <c r="F8" s="4">
        <v>8</v>
      </c>
      <c r="G8" s="4">
        <v>8</v>
      </c>
    </row>
    <row r="9" spans="2:7" ht="30.75" customHeight="1" x14ac:dyDescent="0.25">
      <c r="B9" s="90" t="s">
        <v>97</v>
      </c>
      <c r="C9" s="4">
        <v>0</v>
      </c>
      <c r="D9" s="4" t="s">
        <v>5</v>
      </c>
      <c r="E9" s="3">
        <f t="shared" si="0"/>
        <v>-1</v>
      </c>
      <c r="F9" s="4">
        <v>0</v>
      </c>
      <c r="G9" s="4">
        <v>1</v>
      </c>
    </row>
    <row r="10" spans="2:7" ht="30.75" customHeight="1" x14ac:dyDescent="0.25">
      <c r="B10" s="90" t="s">
        <v>101</v>
      </c>
      <c r="C10" s="4">
        <v>15</v>
      </c>
      <c r="D10" s="3">
        <f t="shared" ref="D10:D18" si="1">(C10-F10)/F10</f>
        <v>1.1428571428571428</v>
      </c>
      <c r="E10" s="3">
        <f t="shared" si="0"/>
        <v>0.15384615384615385</v>
      </c>
      <c r="F10" s="4">
        <v>7</v>
      </c>
      <c r="G10" s="4">
        <v>13</v>
      </c>
    </row>
    <row r="11" spans="2:7" ht="30.75" customHeight="1" x14ac:dyDescent="0.25">
      <c r="B11" s="90" t="s">
        <v>7</v>
      </c>
      <c r="C11" s="4">
        <v>14</v>
      </c>
      <c r="D11" s="3">
        <f t="shared" si="1"/>
        <v>1</v>
      </c>
      <c r="E11" s="3">
        <f t="shared" si="0"/>
        <v>0.16666666666666666</v>
      </c>
      <c r="F11" s="4">
        <v>7</v>
      </c>
      <c r="G11" s="4">
        <v>12</v>
      </c>
    </row>
    <row r="12" spans="2:7" ht="30.75" customHeight="1" x14ac:dyDescent="0.25">
      <c r="B12" s="90" t="s">
        <v>113</v>
      </c>
      <c r="C12" s="4">
        <v>4</v>
      </c>
      <c r="D12" s="3">
        <f t="shared" si="1"/>
        <v>-0.2</v>
      </c>
      <c r="E12" s="3">
        <f t="shared" si="0"/>
        <v>-0.63636363636363635</v>
      </c>
      <c r="F12" s="4">
        <v>5</v>
      </c>
      <c r="G12" s="4">
        <v>11</v>
      </c>
    </row>
    <row r="13" spans="2:7" ht="30.75" customHeight="1" x14ac:dyDescent="0.25">
      <c r="B13" s="90" t="s">
        <v>92</v>
      </c>
      <c r="C13" s="4">
        <v>10</v>
      </c>
      <c r="D13" s="3">
        <f t="shared" si="1"/>
        <v>1.5</v>
      </c>
      <c r="E13" s="3">
        <f t="shared" si="0"/>
        <v>2.3333333333333335</v>
      </c>
      <c r="F13" s="4">
        <v>4</v>
      </c>
      <c r="G13" s="4">
        <v>3</v>
      </c>
    </row>
    <row r="14" spans="2:7" ht="30.75" customHeight="1" x14ac:dyDescent="0.25">
      <c r="B14" s="90" t="s">
        <v>114</v>
      </c>
      <c r="C14" s="4">
        <v>14</v>
      </c>
      <c r="D14" s="3">
        <f t="shared" si="1"/>
        <v>3.6666666666666665</v>
      </c>
      <c r="E14" s="3">
        <f t="shared" si="0"/>
        <v>7.6923076923076927E-2</v>
      </c>
      <c r="F14" s="4">
        <v>3</v>
      </c>
      <c r="G14" s="4">
        <v>13</v>
      </c>
    </row>
    <row r="15" spans="2:7" ht="30.75" customHeight="1" x14ac:dyDescent="0.25">
      <c r="B15" s="90" t="s">
        <v>112</v>
      </c>
      <c r="C15" s="4">
        <v>6</v>
      </c>
      <c r="D15" s="3">
        <f t="shared" si="1"/>
        <v>1</v>
      </c>
      <c r="E15" s="3">
        <f t="shared" si="0"/>
        <v>5</v>
      </c>
      <c r="F15" s="4">
        <v>3</v>
      </c>
      <c r="G15" s="4">
        <v>1</v>
      </c>
    </row>
    <row r="16" spans="2:7" ht="30.75" customHeight="1" x14ac:dyDescent="0.25">
      <c r="B16" s="90" t="s">
        <v>99</v>
      </c>
      <c r="C16" s="4">
        <v>0</v>
      </c>
      <c r="D16" s="3">
        <f t="shared" si="1"/>
        <v>-1</v>
      </c>
      <c r="E16" s="4" t="s">
        <v>5</v>
      </c>
      <c r="F16" s="4">
        <v>1</v>
      </c>
      <c r="G16" s="4">
        <v>0</v>
      </c>
    </row>
    <row r="17" spans="2:7" ht="30.75" customHeight="1" x14ac:dyDescent="0.25">
      <c r="B17" s="90" t="s">
        <v>98</v>
      </c>
      <c r="C17" s="4">
        <v>5</v>
      </c>
      <c r="D17" s="3">
        <f t="shared" si="1"/>
        <v>0.66666666666666663</v>
      </c>
      <c r="E17" s="3">
        <f t="shared" ref="E17:E18" si="2">(C17-G17)/G17</f>
        <v>4</v>
      </c>
      <c r="F17" s="4">
        <v>3</v>
      </c>
      <c r="G17" s="4">
        <v>1</v>
      </c>
    </row>
    <row r="18" spans="2:7" ht="30.75" customHeight="1" x14ac:dyDescent="0.25">
      <c r="B18" s="90" t="s">
        <v>111</v>
      </c>
      <c r="C18" s="4">
        <v>4</v>
      </c>
      <c r="D18" s="3">
        <f t="shared" si="1"/>
        <v>3</v>
      </c>
      <c r="E18" s="3">
        <f t="shared" si="2"/>
        <v>-0.2</v>
      </c>
      <c r="F18" s="4">
        <v>1</v>
      </c>
      <c r="G18" s="4">
        <v>5</v>
      </c>
    </row>
    <row r="19" spans="2:7" ht="30.75" customHeight="1" x14ac:dyDescent="0.25">
      <c r="B19" s="90" t="s">
        <v>8</v>
      </c>
      <c r="C19" s="4">
        <v>1</v>
      </c>
      <c r="D19" s="4" t="s">
        <v>5</v>
      </c>
      <c r="E19" s="4" t="s">
        <v>5</v>
      </c>
      <c r="F19" s="4">
        <v>0</v>
      </c>
      <c r="G19" s="4">
        <v>0</v>
      </c>
    </row>
    <row r="20" spans="2:7" ht="30.75" customHeight="1" x14ac:dyDescent="0.25">
      <c r="B20" s="90" t="s">
        <v>89</v>
      </c>
      <c r="C20" s="4">
        <v>28</v>
      </c>
      <c r="D20" s="3">
        <f>(C20-F20)/F20</f>
        <v>2.1111111111111112</v>
      </c>
      <c r="E20" s="3">
        <f t="shared" ref="E20:E24" si="3">(C20-G20)/G20</f>
        <v>8.3333333333333339</v>
      </c>
      <c r="F20" s="4">
        <v>9</v>
      </c>
      <c r="G20" s="4">
        <v>3</v>
      </c>
    </row>
    <row r="21" spans="2:7" ht="30.75" customHeight="1" x14ac:dyDescent="0.25">
      <c r="B21" s="90" t="s">
        <v>88</v>
      </c>
      <c r="C21" s="4">
        <v>9</v>
      </c>
      <c r="D21" s="3">
        <f>(C21-F21)/F21</f>
        <v>-0.25</v>
      </c>
      <c r="E21" s="3">
        <f t="shared" si="3"/>
        <v>-0.18181818181818182</v>
      </c>
      <c r="F21" s="4">
        <v>12</v>
      </c>
      <c r="G21" s="4">
        <v>11</v>
      </c>
    </row>
    <row r="22" spans="2:7" ht="30.75" customHeight="1" x14ac:dyDescent="0.25">
      <c r="B22" s="90" t="s">
        <v>93</v>
      </c>
      <c r="C22" s="4">
        <v>5</v>
      </c>
      <c r="D22" s="3">
        <v>1.5</v>
      </c>
      <c r="E22" s="3">
        <f t="shared" si="3"/>
        <v>-0.16666666666666666</v>
      </c>
      <c r="F22" s="4">
        <v>2</v>
      </c>
      <c r="G22" s="4">
        <v>6</v>
      </c>
    </row>
    <row r="23" spans="2:7" ht="30.75" customHeight="1" x14ac:dyDescent="0.25">
      <c r="B23" s="90" t="s">
        <v>94</v>
      </c>
      <c r="C23" s="4">
        <v>5</v>
      </c>
      <c r="D23" s="5">
        <v>0</v>
      </c>
      <c r="E23" s="3">
        <f t="shared" si="3"/>
        <v>0.66666666666666663</v>
      </c>
      <c r="F23" s="4">
        <v>5</v>
      </c>
      <c r="G23" s="4">
        <v>3</v>
      </c>
    </row>
    <row r="24" spans="2:7" ht="30.75" customHeight="1" x14ac:dyDescent="0.25">
      <c r="B24" s="90" t="s">
        <v>110</v>
      </c>
      <c r="C24" s="4">
        <v>0</v>
      </c>
      <c r="D24" s="4" t="s">
        <v>5</v>
      </c>
      <c r="E24" s="3">
        <f t="shared" si="3"/>
        <v>-1</v>
      </c>
      <c r="F24" s="4">
        <v>0</v>
      </c>
      <c r="G24" s="4">
        <v>2</v>
      </c>
    </row>
    <row r="25" spans="2:7" ht="30.75" customHeight="1" x14ac:dyDescent="0.25">
      <c r="B25" s="90" t="s">
        <v>115</v>
      </c>
      <c r="C25" s="4">
        <v>4</v>
      </c>
      <c r="D25" s="3">
        <f>(C25-F25)/F25</f>
        <v>1</v>
      </c>
      <c r="E25" s="4" t="s">
        <v>5</v>
      </c>
      <c r="F25" s="4">
        <v>2</v>
      </c>
      <c r="G25" s="4">
        <v>0</v>
      </c>
    </row>
    <row r="26" spans="2:7" ht="30.75" customHeight="1" x14ac:dyDescent="0.25">
      <c r="B26" s="90" t="s">
        <v>109</v>
      </c>
      <c r="C26" s="4">
        <v>6</v>
      </c>
      <c r="D26" s="3">
        <f>(C26-F26)/F26</f>
        <v>1</v>
      </c>
      <c r="E26" s="3">
        <f t="shared" ref="E26:E32" si="4">(C26-G26)/G26</f>
        <v>0</v>
      </c>
      <c r="F26" s="4">
        <v>3</v>
      </c>
      <c r="G26" s="4">
        <v>6</v>
      </c>
    </row>
    <row r="27" spans="2:7" ht="30.75" customHeight="1" x14ac:dyDescent="0.25">
      <c r="B27" s="90" t="s">
        <v>116</v>
      </c>
      <c r="C27" s="4">
        <v>8</v>
      </c>
      <c r="D27" s="5">
        <v>-0.38</v>
      </c>
      <c r="E27" s="3">
        <f t="shared" si="4"/>
        <v>0.14285714285714285</v>
      </c>
      <c r="F27" s="4">
        <v>13</v>
      </c>
      <c r="G27" s="4">
        <v>7</v>
      </c>
    </row>
    <row r="28" spans="2:7" ht="30.75" customHeight="1" x14ac:dyDescent="0.25">
      <c r="B28" s="90" t="s">
        <v>90</v>
      </c>
      <c r="C28" s="4">
        <v>9</v>
      </c>
      <c r="D28" s="3">
        <f t="shared" ref="D28:D30" si="5">(C28-F28)/F28</f>
        <v>2</v>
      </c>
      <c r="E28" s="3">
        <f t="shared" si="4"/>
        <v>0.2857142857142857</v>
      </c>
      <c r="F28" s="4">
        <v>3</v>
      </c>
      <c r="G28" s="4">
        <v>7</v>
      </c>
    </row>
    <row r="29" spans="2:7" ht="30.75" customHeight="1" x14ac:dyDescent="0.25">
      <c r="B29" s="90" t="s">
        <v>95</v>
      </c>
      <c r="C29" s="4">
        <v>8</v>
      </c>
      <c r="D29" s="3">
        <f t="shared" si="5"/>
        <v>0</v>
      </c>
      <c r="E29" s="3">
        <f t="shared" si="4"/>
        <v>3</v>
      </c>
      <c r="F29" s="4">
        <v>8</v>
      </c>
      <c r="G29" s="4">
        <v>2</v>
      </c>
    </row>
    <row r="30" spans="2:7" ht="30.75" customHeight="1" x14ac:dyDescent="0.25">
      <c r="B30" s="90" t="s">
        <v>9</v>
      </c>
      <c r="C30" s="4">
        <v>19</v>
      </c>
      <c r="D30" s="3">
        <f t="shared" si="5"/>
        <v>2.1666666666666665</v>
      </c>
      <c r="E30" s="3">
        <f t="shared" si="4"/>
        <v>2.8</v>
      </c>
      <c r="F30" s="4">
        <v>6</v>
      </c>
      <c r="G30" s="4">
        <v>5</v>
      </c>
    </row>
    <row r="31" spans="2:7" ht="30.75" customHeight="1" x14ac:dyDescent="0.25">
      <c r="B31" s="90" t="s">
        <v>105</v>
      </c>
      <c r="C31" s="4">
        <v>1</v>
      </c>
      <c r="D31" s="4" t="s">
        <v>5</v>
      </c>
      <c r="E31" s="3">
        <f t="shared" si="4"/>
        <v>0</v>
      </c>
      <c r="F31" s="4">
        <v>0</v>
      </c>
      <c r="G31" s="4">
        <v>1</v>
      </c>
    </row>
    <row r="32" spans="2:7" ht="30.75" customHeight="1" x14ac:dyDescent="0.25">
      <c r="B32" s="90" t="s">
        <v>102</v>
      </c>
      <c r="C32" s="4">
        <v>0</v>
      </c>
      <c r="D32" s="4" t="s">
        <v>5</v>
      </c>
      <c r="E32" s="3">
        <f t="shared" si="4"/>
        <v>-1</v>
      </c>
      <c r="F32" s="4">
        <v>0</v>
      </c>
      <c r="G32" s="4">
        <v>2</v>
      </c>
    </row>
    <row r="33" spans="2:7" ht="30.75" customHeight="1" x14ac:dyDescent="0.25">
      <c r="B33" s="90" t="s">
        <v>91</v>
      </c>
      <c r="C33" s="4">
        <v>3</v>
      </c>
      <c r="D33" s="4" t="s">
        <v>5</v>
      </c>
      <c r="E33" s="4" t="s">
        <v>5</v>
      </c>
      <c r="F33" s="4">
        <v>0</v>
      </c>
      <c r="G33" s="4">
        <v>0</v>
      </c>
    </row>
    <row r="34" spans="2:7" ht="30.75" customHeight="1" x14ac:dyDescent="0.25">
      <c r="B34" s="90" t="s">
        <v>104</v>
      </c>
      <c r="C34" s="4">
        <v>5</v>
      </c>
      <c r="D34" s="3">
        <f t="shared" ref="D34:D41" si="6">(C34-F34)/F34</f>
        <v>0.66666666666666663</v>
      </c>
      <c r="E34" s="3">
        <f t="shared" ref="E34:E41" si="7">(C34-G34)/G34</f>
        <v>-0.16666666666666666</v>
      </c>
      <c r="F34" s="4">
        <v>3</v>
      </c>
      <c r="G34" s="4">
        <v>6</v>
      </c>
    </row>
    <row r="35" spans="2:7" ht="30.75" customHeight="1" x14ac:dyDescent="0.25">
      <c r="B35" s="90" t="s">
        <v>96</v>
      </c>
      <c r="C35" s="4">
        <v>0</v>
      </c>
      <c r="D35" s="3">
        <f t="shared" si="6"/>
        <v>-1</v>
      </c>
      <c r="E35" s="3">
        <f t="shared" si="7"/>
        <v>-1</v>
      </c>
      <c r="F35" s="4">
        <v>1</v>
      </c>
      <c r="G35" s="4">
        <v>3</v>
      </c>
    </row>
    <row r="36" spans="2:7" ht="30.75" customHeight="1" x14ac:dyDescent="0.25">
      <c r="B36" s="90" t="s">
        <v>10</v>
      </c>
      <c r="C36" s="4">
        <v>15</v>
      </c>
      <c r="D36" s="3">
        <f t="shared" si="6"/>
        <v>4</v>
      </c>
      <c r="E36" s="3">
        <f t="shared" si="7"/>
        <v>0.875</v>
      </c>
      <c r="F36" s="4">
        <v>3</v>
      </c>
      <c r="G36" s="4">
        <v>8</v>
      </c>
    </row>
    <row r="37" spans="2:7" ht="30.75" customHeight="1" x14ac:dyDescent="0.25">
      <c r="B37" s="90" t="s">
        <v>11</v>
      </c>
      <c r="C37" s="4">
        <v>17</v>
      </c>
      <c r="D37" s="3">
        <f t="shared" si="6"/>
        <v>-0.19047619047619047</v>
      </c>
      <c r="E37" s="3">
        <f t="shared" si="7"/>
        <v>0.41666666666666669</v>
      </c>
      <c r="F37" s="4">
        <v>21</v>
      </c>
      <c r="G37" s="4">
        <v>12</v>
      </c>
    </row>
    <row r="38" spans="2:7" ht="30.75" customHeight="1" x14ac:dyDescent="0.25">
      <c r="B38" s="90" t="s">
        <v>103</v>
      </c>
      <c r="C38" s="4">
        <v>3</v>
      </c>
      <c r="D38" s="3">
        <f t="shared" si="6"/>
        <v>0</v>
      </c>
      <c r="E38" s="3">
        <f t="shared" si="7"/>
        <v>-0.625</v>
      </c>
      <c r="F38" s="4">
        <v>3</v>
      </c>
      <c r="G38" s="4">
        <v>8</v>
      </c>
    </row>
    <row r="39" spans="2:7" ht="30.75" customHeight="1" x14ac:dyDescent="0.25">
      <c r="B39" s="90" t="s">
        <v>106</v>
      </c>
      <c r="C39" s="4">
        <v>16</v>
      </c>
      <c r="D39" s="3">
        <f t="shared" si="6"/>
        <v>0.45454545454545453</v>
      </c>
      <c r="E39" s="3">
        <f t="shared" si="7"/>
        <v>-5.8823529411764705E-2</v>
      </c>
      <c r="F39" s="4">
        <v>11</v>
      </c>
      <c r="G39" s="4">
        <v>17</v>
      </c>
    </row>
    <row r="40" spans="2:7" ht="30.75" customHeight="1" x14ac:dyDescent="0.25">
      <c r="B40" s="90" t="s">
        <v>107</v>
      </c>
      <c r="C40" s="4">
        <v>20</v>
      </c>
      <c r="D40" s="3">
        <f t="shared" si="6"/>
        <v>0.81818181818181823</v>
      </c>
      <c r="E40" s="3">
        <f t="shared" si="7"/>
        <v>1.8571428571428572</v>
      </c>
      <c r="F40" s="4">
        <v>11</v>
      </c>
      <c r="G40" s="4">
        <v>7</v>
      </c>
    </row>
    <row r="41" spans="2:7" ht="30.75" customHeight="1" thickBot="1" x14ac:dyDescent="0.3">
      <c r="B41" s="91" t="s">
        <v>108</v>
      </c>
      <c r="C41" s="17">
        <v>11</v>
      </c>
      <c r="D41" s="18">
        <f t="shared" si="6"/>
        <v>0.375</v>
      </c>
      <c r="E41" s="18">
        <f t="shared" si="7"/>
        <v>0.1</v>
      </c>
      <c r="F41" s="17">
        <v>8</v>
      </c>
      <c r="G41" s="17">
        <v>10</v>
      </c>
    </row>
    <row r="42" spans="2:7" ht="30.75" customHeight="1" thickBot="1" x14ac:dyDescent="0.3">
      <c r="B42" s="20" t="s">
        <v>82</v>
      </c>
      <c r="C42" s="23">
        <v>302</v>
      </c>
      <c r="D42" s="22">
        <f>(C42-F42)/F42</f>
        <v>0.76608187134502925</v>
      </c>
      <c r="E42" s="22">
        <f>(C42-G42)/G42</f>
        <v>0.49504950495049505</v>
      </c>
      <c r="F42" s="23">
        <v>171</v>
      </c>
      <c r="G42" s="24">
        <v>202</v>
      </c>
    </row>
    <row r="44" spans="2:7" x14ac:dyDescent="0.25">
      <c r="G44" s="88" t="s">
        <v>81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58BA9-A754-4E8C-9157-607C6DB921C8}">
  <dimension ref="B1:G17"/>
  <sheetViews>
    <sheetView topLeftCell="A6" workbookViewId="0">
      <selection activeCell="G17" sqref="G17"/>
    </sheetView>
  </sheetViews>
  <sheetFormatPr defaultRowHeight="15" x14ac:dyDescent="0.25"/>
  <cols>
    <col min="2" max="2" width="41.7109375" customWidth="1"/>
    <col min="3" max="7" width="13.85546875" customWidth="1"/>
  </cols>
  <sheetData>
    <row r="1" spans="2:7" ht="15.75" thickBot="1" x14ac:dyDescent="0.3"/>
    <row r="2" spans="2:7" ht="36.75" customHeight="1" thickBot="1" x14ac:dyDescent="0.3">
      <c r="B2" s="11" t="s">
        <v>19</v>
      </c>
      <c r="C2" s="12" t="s">
        <v>1</v>
      </c>
      <c r="D2" s="13" t="s">
        <v>25</v>
      </c>
      <c r="E2" s="13" t="s">
        <v>26</v>
      </c>
      <c r="F2" s="14" t="s">
        <v>2</v>
      </c>
      <c r="G2" s="15" t="s">
        <v>3</v>
      </c>
    </row>
    <row r="3" spans="2:7" ht="36.75" customHeight="1" x14ac:dyDescent="0.25">
      <c r="B3" s="9" t="s">
        <v>24</v>
      </c>
      <c r="C3" s="10"/>
      <c r="D3" s="10"/>
      <c r="E3" s="10"/>
      <c r="F3" s="10"/>
      <c r="G3" s="10"/>
    </row>
    <row r="4" spans="2:7" ht="36.75" customHeight="1" x14ac:dyDescent="0.25">
      <c r="B4" s="86" t="s">
        <v>12</v>
      </c>
      <c r="C4" s="8">
        <v>125</v>
      </c>
      <c r="D4" s="3">
        <f>(C4-F4)/F4</f>
        <v>0.17924528301886791</v>
      </c>
      <c r="E4" s="3">
        <f>(C4-G4)/G4</f>
        <v>-0.24242424242424243</v>
      </c>
      <c r="F4" s="8">
        <v>106</v>
      </c>
      <c r="G4" s="8">
        <v>165</v>
      </c>
    </row>
    <row r="5" spans="2:7" ht="36.75" customHeight="1" x14ac:dyDescent="0.25">
      <c r="B5" s="86" t="s">
        <v>13</v>
      </c>
      <c r="C5" s="8">
        <v>193</v>
      </c>
      <c r="D5" s="3">
        <f t="shared" ref="D5:D11" si="0">(C5-F5)/F5</f>
        <v>-5.1546391752577319E-3</v>
      </c>
      <c r="E5" s="3">
        <f t="shared" ref="E5:E11" si="1">(C5-G5)/G5</f>
        <v>-0.11059907834101383</v>
      </c>
      <c r="F5" s="8">
        <v>194</v>
      </c>
      <c r="G5" s="8">
        <v>217</v>
      </c>
    </row>
    <row r="6" spans="2:7" ht="36.75" customHeight="1" x14ac:dyDescent="0.25">
      <c r="B6" s="86" t="s">
        <v>14</v>
      </c>
      <c r="C6" s="8">
        <v>81</v>
      </c>
      <c r="D6" s="3">
        <f t="shared" si="0"/>
        <v>0.125</v>
      </c>
      <c r="E6" s="3">
        <f t="shared" si="1"/>
        <v>-0.22115384615384615</v>
      </c>
      <c r="F6" s="8">
        <v>72</v>
      </c>
      <c r="G6" s="8">
        <v>104</v>
      </c>
    </row>
    <row r="7" spans="2:7" ht="36.75" customHeight="1" x14ac:dyDescent="0.25">
      <c r="B7" s="86" t="s">
        <v>15</v>
      </c>
      <c r="C7" s="8">
        <v>99</v>
      </c>
      <c r="D7" s="3">
        <f t="shared" si="0"/>
        <v>0.19277108433734941</v>
      </c>
      <c r="E7" s="3">
        <f t="shared" si="1"/>
        <v>0.67796610169491522</v>
      </c>
      <c r="F7" s="8">
        <v>83</v>
      </c>
      <c r="G7" s="8">
        <v>59</v>
      </c>
    </row>
    <row r="8" spans="2:7" ht="36.75" customHeight="1" x14ac:dyDescent="0.25">
      <c r="B8" s="86" t="s">
        <v>16</v>
      </c>
      <c r="C8" s="8">
        <v>82</v>
      </c>
      <c r="D8" s="3">
        <f t="shared" si="0"/>
        <v>0.10810810810810811</v>
      </c>
      <c r="E8" s="3">
        <f t="shared" si="1"/>
        <v>-0.10869565217391304</v>
      </c>
      <c r="F8" s="8">
        <v>74</v>
      </c>
      <c r="G8" s="8">
        <v>92</v>
      </c>
    </row>
    <row r="9" spans="2:7" ht="36.75" customHeight="1" x14ac:dyDescent="0.25">
      <c r="B9" s="86" t="s">
        <v>17</v>
      </c>
      <c r="C9" s="8">
        <v>6</v>
      </c>
      <c r="D9" s="3">
        <f t="shared" si="0"/>
        <v>-0.625</v>
      </c>
      <c r="E9" s="3">
        <f t="shared" si="1"/>
        <v>-0.53846153846153844</v>
      </c>
      <c r="F9" s="8">
        <v>16</v>
      </c>
      <c r="G9" s="8">
        <v>13</v>
      </c>
    </row>
    <row r="10" spans="2:7" ht="36.75" customHeight="1" x14ac:dyDescent="0.25">
      <c r="B10" s="2" t="s">
        <v>31</v>
      </c>
      <c r="C10" s="4">
        <v>0</v>
      </c>
      <c r="D10" s="3">
        <f t="shared" si="0"/>
        <v>-1</v>
      </c>
      <c r="E10" s="3">
        <f t="shared" si="1"/>
        <v>-1</v>
      </c>
      <c r="F10" s="8">
        <v>1</v>
      </c>
      <c r="G10" s="8">
        <v>13</v>
      </c>
    </row>
    <row r="11" spans="2:7" ht="36.75" customHeight="1" x14ac:dyDescent="0.25">
      <c r="B11" s="2" t="s">
        <v>18</v>
      </c>
      <c r="C11" s="4">
        <v>105</v>
      </c>
      <c r="D11" s="3">
        <f t="shared" si="0"/>
        <v>0.3125</v>
      </c>
      <c r="E11" s="3">
        <f t="shared" si="1"/>
        <v>0.69354838709677424</v>
      </c>
      <c r="F11" s="8">
        <v>80</v>
      </c>
      <c r="G11" s="8">
        <v>62</v>
      </c>
    </row>
    <row r="12" spans="2:7" ht="36.75" customHeight="1" x14ac:dyDescent="0.25">
      <c r="B12" s="1" t="s">
        <v>23</v>
      </c>
      <c r="C12" s="4"/>
      <c r="D12" s="8"/>
      <c r="E12" s="8"/>
      <c r="F12" s="4"/>
      <c r="G12" s="4"/>
    </row>
    <row r="13" spans="2:7" ht="36.75" customHeight="1" x14ac:dyDescent="0.25">
      <c r="B13" s="2" t="s">
        <v>21</v>
      </c>
      <c r="C13" s="4">
        <v>0</v>
      </c>
      <c r="D13" s="3">
        <f t="shared" ref="D13:D15" si="2">(C13-F13)/F13</f>
        <v>-1</v>
      </c>
      <c r="E13" s="3">
        <f t="shared" ref="E13:E15" si="3">(C13-G13)/G13</f>
        <v>-1</v>
      </c>
      <c r="F13" s="8">
        <v>3</v>
      </c>
      <c r="G13" s="8">
        <v>36</v>
      </c>
    </row>
    <row r="14" spans="2:7" ht="36.75" customHeight="1" thickBot="1" x14ac:dyDescent="0.3">
      <c r="B14" s="16" t="s">
        <v>22</v>
      </c>
      <c r="C14" s="17">
        <v>0</v>
      </c>
      <c r="D14" s="18">
        <f t="shared" si="2"/>
        <v>-1</v>
      </c>
      <c r="E14" s="18">
        <f t="shared" si="3"/>
        <v>-1</v>
      </c>
      <c r="F14" s="19">
        <v>1</v>
      </c>
      <c r="G14" s="19">
        <v>21</v>
      </c>
    </row>
    <row r="15" spans="2:7" ht="36.75" customHeight="1" thickBot="1" x14ac:dyDescent="0.3">
      <c r="B15" s="20" t="s">
        <v>20</v>
      </c>
      <c r="C15" s="21">
        <v>691</v>
      </c>
      <c r="D15" s="22">
        <f t="shared" si="2"/>
        <v>9.6825396825396828E-2</v>
      </c>
      <c r="E15" s="22">
        <f t="shared" si="3"/>
        <v>-0.11636828644501279</v>
      </c>
      <c r="F15" s="23">
        <v>630</v>
      </c>
      <c r="G15" s="24">
        <v>782</v>
      </c>
    </row>
    <row r="17" spans="7:7" x14ac:dyDescent="0.25">
      <c r="G17" s="88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5BE61-D31F-40FC-BEB9-3A7CA6C93116}">
  <dimension ref="B3:I20"/>
  <sheetViews>
    <sheetView topLeftCell="A14" workbookViewId="0">
      <selection activeCell="I20" sqref="I20"/>
    </sheetView>
  </sheetViews>
  <sheetFormatPr defaultRowHeight="15" x14ac:dyDescent="0.25"/>
  <cols>
    <col min="2" max="2" width="33.140625" customWidth="1"/>
    <col min="3" max="9" width="17.7109375" customWidth="1"/>
  </cols>
  <sheetData>
    <row r="3" spans="2:9" ht="15.75" thickBot="1" x14ac:dyDescent="0.3"/>
    <row r="4" spans="2:9" ht="45.75" customHeight="1" x14ac:dyDescent="0.25">
      <c r="B4" s="78" t="s">
        <v>19</v>
      </c>
      <c r="C4" s="73" t="s">
        <v>1</v>
      </c>
      <c r="D4" s="74"/>
      <c r="E4" s="75"/>
      <c r="F4" s="76" t="s">
        <v>32</v>
      </c>
      <c r="G4" s="76" t="s">
        <v>33</v>
      </c>
      <c r="H4" s="57" t="s">
        <v>2</v>
      </c>
      <c r="I4" s="58" t="s">
        <v>3</v>
      </c>
    </row>
    <row r="5" spans="2:9" ht="48" thickBot="1" x14ac:dyDescent="0.3">
      <c r="B5" s="79"/>
      <c r="C5" s="59" t="s">
        <v>34</v>
      </c>
      <c r="D5" s="59" t="s">
        <v>35</v>
      </c>
      <c r="E5" s="60" t="s">
        <v>36</v>
      </c>
      <c r="F5" s="77"/>
      <c r="G5" s="77"/>
      <c r="H5" s="60" t="s">
        <v>36</v>
      </c>
      <c r="I5" s="61" t="s">
        <v>36</v>
      </c>
    </row>
    <row r="6" spans="2:9" ht="36.75" customHeight="1" x14ac:dyDescent="0.25">
      <c r="B6" s="9" t="s">
        <v>24</v>
      </c>
      <c r="C6" s="83"/>
      <c r="D6" s="9"/>
      <c r="E6" s="55"/>
      <c r="F6" s="55"/>
      <c r="G6" s="55"/>
      <c r="H6" s="55"/>
      <c r="I6" s="56"/>
    </row>
    <row r="7" spans="2:9" ht="36.75" customHeight="1" x14ac:dyDescent="0.25">
      <c r="B7" s="2" t="s">
        <v>12</v>
      </c>
      <c r="C7" s="84">
        <v>42</v>
      </c>
      <c r="D7" s="1">
        <v>125</v>
      </c>
      <c r="E7" s="3">
        <f t="shared" ref="E7:E12" si="0">C7/D7</f>
        <v>0.33600000000000002</v>
      </c>
      <c r="F7" s="4">
        <v>-2</v>
      </c>
      <c r="G7" s="4">
        <v>1</v>
      </c>
      <c r="H7" s="5">
        <v>0.36</v>
      </c>
      <c r="I7" s="6">
        <v>0.33</v>
      </c>
    </row>
    <row r="8" spans="2:9" ht="36.75" customHeight="1" x14ac:dyDescent="0.25">
      <c r="B8" s="2" t="s">
        <v>13</v>
      </c>
      <c r="C8" s="84">
        <v>61</v>
      </c>
      <c r="D8" s="1">
        <v>193</v>
      </c>
      <c r="E8" s="3">
        <f t="shared" si="0"/>
        <v>0.31606217616580312</v>
      </c>
      <c r="F8" s="4">
        <v>-3</v>
      </c>
      <c r="G8" s="4">
        <v>1</v>
      </c>
      <c r="H8" s="5">
        <v>0.35</v>
      </c>
      <c r="I8" s="6">
        <v>0.31</v>
      </c>
    </row>
    <row r="9" spans="2:9" ht="36.75" customHeight="1" x14ac:dyDescent="0.25">
      <c r="B9" s="2" t="s">
        <v>14</v>
      </c>
      <c r="C9" s="84">
        <v>18</v>
      </c>
      <c r="D9" s="1">
        <v>81</v>
      </c>
      <c r="E9" s="3">
        <f t="shared" si="0"/>
        <v>0.22222222222222221</v>
      </c>
      <c r="F9" s="4">
        <v>-7</v>
      </c>
      <c r="G9" s="4">
        <v>-6</v>
      </c>
      <c r="H9" s="5">
        <v>0.28999999999999998</v>
      </c>
      <c r="I9" s="6">
        <v>0.28000000000000003</v>
      </c>
    </row>
    <row r="10" spans="2:9" ht="36.75" customHeight="1" x14ac:dyDescent="0.25">
      <c r="B10" s="2" t="s">
        <v>15</v>
      </c>
      <c r="C10" s="84">
        <v>30</v>
      </c>
      <c r="D10" s="1">
        <v>99</v>
      </c>
      <c r="E10" s="3">
        <f t="shared" si="0"/>
        <v>0.30303030303030304</v>
      </c>
      <c r="F10" s="4">
        <v>7</v>
      </c>
      <c r="G10" s="4">
        <v>15</v>
      </c>
      <c r="H10" s="5">
        <v>0.23</v>
      </c>
      <c r="I10" s="6">
        <v>0.15</v>
      </c>
    </row>
    <row r="11" spans="2:9" ht="36.75" customHeight="1" x14ac:dyDescent="0.25">
      <c r="B11" s="2" t="s">
        <v>16</v>
      </c>
      <c r="C11" s="84">
        <v>23</v>
      </c>
      <c r="D11" s="1">
        <v>82</v>
      </c>
      <c r="E11" s="3">
        <f t="shared" si="0"/>
        <v>0.28048780487804881</v>
      </c>
      <c r="F11" s="4">
        <v>-17</v>
      </c>
      <c r="G11" s="4">
        <v>-4</v>
      </c>
      <c r="H11" s="5">
        <v>0.45</v>
      </c>
      <c r="I11" s="6">
        <v>0.32</v>
      </c>
    </row>
    <row r="12" spans="2:9" ht="36.75" customHeight="1" x14ac:dyDescent="0.25">
      <c r="B12" s="2" t="s">
        <v>17</v>
      </c>
      <c r="C12" s="84">
        <v>3</v>
      </c>
      <c r="D12" s="1">
        <v>6</v>
      </c>
      <c r="E12" s="3">
        <f t="shared" si="0"/>
        <v>0.5</v>
      </c>
      <c r="F12" s="4">
        <v>21</v>
      </c>
      <c r="G12" s="4">
        <v>-4</v>
      </c>
      <c r="H12" s="5">
        <v>0.28999999999999998</v>
      </c>
      <c r="I12" s="6">
        <v>0.54</v>
      </c>
    </row>
    <row r="13" spans="2:9" ht="36.75" customHeight="1" x14ac:dyDescent="0.25">
      <c r="B13" s="2" t="s">
        <v>31</v>
      </c>
      <c r="C13" s="84">
        <v>0</v>
      </c>
      <c r="D13" s="1">
        <v>0</v>
      </c>
      <c r="E13" s="4" t="s">
        <v>5</v>
      </c>
      <c r="F13" s="4" t="s">
        <v>5</v>
      </c>
      <c r="G13" s="4" t="s">
        <v>5</v>
      </c>
      <c r="H13" s="5">
        <v>0</v>
      </c>
      <c r="I13" s="6">
        <v>0.31</v>
      </c>
    </row>
    <row r="14" spans="2:9" ht="36.75" customHeight="1" x14ac:dyDescent="0.25">
      <c r="B14" s="2" t="s">
        <v>18</v>
      </c>
      <c r="C14" s="84">
        <v>29</v>
      </c>
      <c r="D14" s="1">
        <v>105</v>
      </c>
      <c r="E14" s="3">
        <f>C14/D14</f>
        <v>0.27619047619047621</v>
      </c>
      <c r="F14" s="4">
        <v>-3</v>
      </c>
      <c r="G14" s="4">
        <v>17</v>
      </c>
      <c r="H14" s="5">
        <v>0.31</v>
      </c>
      <c r="I14" s="6">
        <v>0.11</v>
      </c>
    </row>
    <row r="15" spans="2:9" ht="36.75" customHeight="1" x14ac:dyDescent="0.25">
      <c r="B15" s="1" t="s">
        <v>23</v>
      </c>
      <c r="C15" s="84"/>
      <c r="D15" s="1"/>
      <c r="E15" s="4"/>
      <c r="F15" s="4"/>
      <c r="G15" s="4"/>
      <c r="H15" s="4"/>
      <c r="I15" s="7"/>
    </row>
    <row r="16" spans="2:9" ht="36.75" customHeight="1" x14ac:dyDescent="0.25">
      <c r="B16" s="2" t="s">
        <v>21</v>
      </c>
      <c r="C16" s="84">
        <v>0</v>
      </c>
      <c r="D16" s="1">
        <v>0</v>
      </c>
      <c r="E16" s="4" t="s">
        <v>5</v>
      </c>
      <c r="F16" s="4" t="s">
        <v>5</v>
      </c>
      <c r="G16" s="4" t="s">
        <v>5</v>
      </c>
      <c r="H16" s="5">
        <v>1</v>
      </c>
      <c r="I16" s="6">
        <v>0.72</v>
      </c>
    </row>
    <row r="17" spans="2:9" ht="36.75" customHeight="1" thickBot="1" x14ac:dyDescent="0.3">
      <c r="B17" s="16" t="s">
        <v>22</v>
      </c>
      <c r="C17" s="85">
        <v>0</v>
      </c>
      <c r="D17" s="32">
        <v>0</v>
      </c>
      <c r="E17" s="17" t="s">
        <v>5</v>
      </c>
      <c r="F17" s="17" t="s">
        <v>5</v>
      </c>
      <c r="G17" s="17" t="s">
        <v>5</v>
      </c>
      <c r="H17" s="62">
        <v>1</v>
      </c>
      <c r="I17" s="63">
        <v>0.43</v>
      </c>
    </row>
    <row r="18" spans="2:9" ht="36.75" customHeight="1" thickBot="1" x14ac:dyDescent="0.3">
      <c r="B18" s="27" t="s">
        <v>20</v>
      </c>
      <c r="C18" s="64">
        <v>206</v>
      </c>
      <c r="D18" s="64">
        <v>691</v>
      </c>
      <c r="E18" s="54">
        <f>C18/D18</f>
        <v>0.29811866859623731</v>
      </c>
      <c r="F18" s="29">
        <v>-3</v>
      </c>
      <c r="G18" s="29">
        <v>-1</v>
      </c>
      <c r="H18" s="54">
        <v>0.33</v>
      </c>
      <c r="I18" s="65">
        <v>0.31</v>
      </c>
    </row>
    <row r="19" spans="2:9" x14ac:dyDescent="0.25">
      <c r="B19" s="87"/>
    </row>
    <row r="20" spans="2:9" x14ac:dyDescent="0.25">
      <c r="I20" s="88" t="s">
        <v>81</v>
      </c>
    </row>
  </sheetData>
  <mergeCells count="4">
    <mergeCell ref="C4:E4"/>
    <mergeCell ref="F4:F5"/>
    <mergeCell ref="G4:G5"/>
    <mergeCell ref="B4:B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40594-4AEE-4E9F-ABAA-7969C1F3C27C}">
  <dimension ref="B1:G28"/>
  <sheetViews>
    <sheetView topLeftCell="A4" workbookViewId="0">
      <selection activeCell="F33" sqref="F33"/>
    </sheetView>
  </sheetViews>
  <sheetFormatPr defaultRowHeight="15" x14ac:dyDescent="0.25"/>
  <cols>
    <col min="2" max="2" width="34.42578125" customWidth="1"/>
    <col min="3" max="7" width="13" customWidth="1"/>
  </cols>
  <sheetData>
    <row r="1" spans="2:7" ht="15.75" thickBot="1" x14ac:dyDescent="0.3"/>
    <row r="2" spans="2:7" ht="42.75" customHeight="1" thickBot="1" x14ac:dyDescent="0.3">
      <c r="B2" s="27" t="s">
        <v>60</v>
      </c>
      <c r="C2" s="28" t="s">
        <v>1</v>
      </c>
      <c r="D2" s="29" t="s">
        <v>27</v>
      </c>
      <c r="E2" s="29" t="s">
        <v>28</v>
      </c>
      <c r="F2" s="30" t="s">
        <v>2</v>
      </c>
      <c r="G2" s="31" t="s">
        <v>3</v>
      </c>
    </row>
    <row r="3" spans="2:7" ht="42.75" customHeight="1" x14ac:dyDescent="0.25">
      <c r="B3" s="41" t="s">
        <v>37</v>
      </c>
      <c r="C3" s="42">
        <v>13</v>
      </c>
      <c r="D3" s="47">
        <f>(C3-F3)/F3</f>
        <v>-0.23529411764705882</v>
      </c>
      <c r="E3" s="47">
        <f>(C3-G3)/G3</f>
        <v>-0.23529411764705882</v>
      </c>
      <c r="F3" s="42">
        <v>17</v>
      </c>
      <c r="G3" s="42">
        <v>17</v>
      </c>
    </row>
    <row r="4" spans="2:7" ht="42.75" customHeight="1" x14ac:dyDescent="0.25">
      <c r="B4" s="33" t="s">
        <v>38</v>
      </c>
      <c r="C4" s="34">
        <v>54</v>
      </c>
      <c r="D4" s="45">
        <f t="shared" ref="D4:D7" si="0">(C4-F4)/F4</f>
        <v>0.8</v>
      </c>
      <c r="E4" s="45">
        <f t="shared" ref="E4:E7" si="1">(C4-G4)/G4</f>
        <v>0.58823529411764708</v>
      </c>
      <c r="F4" s="34">
        <v>30</v>
      </c>
      <c r="G4" s="34">
        <v>34</v>
      </c>
    </row>
    <row r="5" spans="2:7" ht="42.75" customHeight="1" x14ac:dyDescent="0.25">
      <c r="B5" s="33" t="s">
        <v>39</v>
      </c>
      <c r="C5" s="34">
        <v>58</v>
      </c>
      <c r="D5" s="45">
        <f t="shared" si="0"/>
        <v>0.28888888888888886</v>
      </c>
      <c r="E5" s="45">
        <f t="shared" si="1"/>
        <v>0.16</v>
      </c>
      <c r="F5" s="34">
        <v>45</v>
      </c>
      <c r="G5" s="34">
        <v>50</v>
      </c>
    </row>
    <row r="6" spans="2:7" ht="42.75" customHeight="1" x14ac:dyDescent="0.25">
      <c r="B6" s="33" t="s">
        <v>40</v>
      </c>
      <c r="C6" s="34">
        <v>159</v>
      </c>
      <c r="D6" s="45">
        <f t="shared" si="0"/>
        <v>0.59</v>
      </c>
      <c r="E6" s="45">
        <f t="shared" si="1"/>
        <v>0.32500000000000001</v>
      </c>
      <c r="F6" s="34">
        <v>100</v>
      </c>
      <c r="G6" s="34">
        <v>120</v>
      </c>
    </row>
    <row r="7" spans="2:7" ht="42.75" customHeight="1" x14ac:dyDescent="0.25">
      <c r="B7" s="33" t="s">
        <v>61</v>
      </c>
      <c r="C7" s="34">
        <v>16</v>
      </c>
      <c r="D7" s="45">
        <f t="shared" si="0"/>
        <v>7</v>
      </c>
      <c r="E7" s="45">
        <f t="shared" si="1"/>
        <v>15</v>
      </c>
      <c r="F7" s="34">
        <v>2</v>
      </c>
      <c r="G7" s="34">
        <v>1</v>
      </c>
    </row>
    <row r="8" spans="2:7" ht="42.75" customHeight="1" x14ac:dyDescent="0.25">
      <c r="B8" s="33" t="s">
        <v>41</v>
      </c>
      <c r="C8" s="34">
        <v>49</v>
      </c>
      <c r="D8" s="45">
        <f t="shared" ref="D8:D26" si="2">(C8-F8)/F8</f>
        <v>0.68965517241379315</v>
      </c>
      <c r="E8" s="45">
        <f t="shared" ref="E8:E26" si="3">(C8-G8)/G8</f>
        <v>6.5217391304347824E-2</v>
      </c>
      <c r="F8" s="34">
        <v>29</v>
      </c>
      <c r="G8" s="34">
        <v>46</v>
      </c>
    </row>
    <row r="9" spans="2:7" ht="42.75" customHeight="1" x14ac:dyDescent="0.25">
      <c r="B9" s="33" t="s">
        <v>42</v>
      </c>
      <c r="C9" s="34">
        <v>46</v>
      </c>
      <c r="D9" s="45">
        <f t="shared" si="2"/>
        <v>0.4838709677419355</v>
      </c>
      <c r="E9" s="45">
        <f t="shared" si="3"/>
        <v>0.53333333333333333</v>
      </c>
      <c r="F9" s="34">
        <v>31</v>
      </c>
      <c r="G9" s="34">
        <v>30</v>
      </c>
    </row>
    <row r="10" spans="2:7" ht="42.75" customHeight="1" x14ac:dyDescent="0.25">
      <c r="B10" s="33" t="s">
        <v>43</v>
      </c>
      <c r="C10" s="34">
        <v>24</v>
      </c>
      <c r="D10" s="45">
        <f t="shared" si="2"/>
        <v>-0.22580645161290322</v>
      </c>
      <c r="E10" s="45">
        <f t="shared" si="3"/>
        <v>-0.29411764705882354</v>
      </c>
      <c r="F10" s="34">
        <v>31</v>
      </c>
      <c r="G10" s="34">
        <v>34</v>
      </c>
    </row>
    <row r="11" spans="2:7" ht="42.75" customHeight="1" x14ac:dyDescent="0.25">
      <c r="B11" s="33" t="s">
        <v>44</v>
      </c>
      <c r="C11" s="34">
        <v>33</v>
      </c>
      <c r="D11" s="45">
        <f t="shared" si="2"/>
        <v>6.4516129032258063E-2</v>
      </c>
      <c r="E11" s="45">
        <f t="shared" si="3"/>
        <v>3.125E-2</v>
      </c>
      <c r="F11" s="34">
        <v>31</v>
      </c>
      <c r="G11" s="34">
        <v>32</v>
      </c>
    </row>
    <row r="12" spans="2:7" ht="42.75" customHeight="1" x14ac:dyDescent="0.25">
      <c r="B12" s="33" t="s">
        <v>45</v>
      </c>
      <c r="C12" s="34">
        <v>94</v>
      </c>
      <c r="D12" s="45">
        <f t="shared" si="2"/>
        <v>0.5161290322580645</v>
      </c>
      <c r="E12" s="45">
        <f t="shared" si="3"/>
        <v>0.64912280701754388</v>
      </c>
      <c r="F12" s="34">
        <v>62</v>
      </c>
      <c r="G12" s="34">
        <v>57</v>
      </c>
    </row>
    <row r="13" spans="2:7" ht="42.75" customHeight="1" x14ac:dyDescent="0.25">
      <c r="B13" s="33" t="s">
        <v>46</v>
      </c>
      <c r="C13" s="34">
        <v>41</v>
      </c>
      <c r="D13" s="45">
        <f t="shared" si="2"/>
        <v>0.51851851851851849</v>
      </c>
      <c r="E13" s="45">
        <f t="shared" si="3"/>
        <v>5.128205128205128E-2</v>
      </c>
      <c r="F13" s="34">
        <v>27</v>
      </c>
      <c r="G13" s="34">
        <v>39</v>
      </c>
    </row>
    <row r="14" spans="2:7" ht="42.75" customHeight="1" x14ac:dyDescent="0.25">
      <c r="B14" s="33" t="s">
        <v>47</v>
      </c>
      <c r="C14" s="34">
        <v>28</v>
      </c>
      <c r="D14" s="45">
        <f t="shared" si="2"/>
        <v>0.6470588235294118</v>
      </c>
      <c r="E14" s="45">
        <f t="shared" si="3"/>
        <v>0</v>
      </c>
      <c r="F14" s="34">
        <v>17</v>
      </c>
      <c r="G14" s="34">
        <v>28</v>
      </c>
    </row>
    <row r="15" spans="2:7" ht="42.75" customHeight="1" x14ac:dyDescent="0.25">
      <c r="B15" s="33" t="s">
        <v>48</v>
      </c>
      <c r="C15" s="34">
        <v>26</v>
      </c>
      <c r="D15" s="45">
        <f t="shared" si="2"/>
        <v>0.8571428571428571</v>
      </c>
      <c r="E15" s="45">
        <f t="shared" si="3"/>
        <v>0.73333333333333328</v>
      </c>
      <c r="F15" s="34">
        <v>14</v>
      </c>
      <c r="G15" s="34">
        <v>15</v>
      </c>
    </row>
    <row r="16" spans="2:7" ht="42.75" customHeight="1" x14ac:dyDescent="0.25">
      <c r="B16" s="33" t="s">
        <v>49</v>
      </c>
      <c r="C16" s="34">
        <v>21</v>
      </c>
      <c r="D16" s="45">
        <f t="shared" si="2"/>
        <v>0.10526315789473684</v>
      </c>
      <c r="E16" s="45">
        <f t="shared" si="3"/>
        <v>0.4</v>
      </c>
      <c r="F16" s="34">
        <v>19</v>
      </c>
      <c r="G16" s="34">
        <v>15</v>
      </c>
    </row>
    <row r="17" spans="2:7" ht="42.75" customHeight="1" x14ac:dyDescent="0.25">
      <c r="B17" s="33" t="s">
        <v>50</v>
      </c>
      <c r="C17" s="34">
        <v>45</v>
      </c>
      <c r="D17" s="45">
        <f t="shared" si="2"/>
        <v>1.6470588235294117</v>
      </c>
      <c r="E17" s="45">
        <f t="shared" si="3"/>
        <v>0.8</v>
      </c>
      <c r="F17" s="34">
        <v>17</v>
      </c>
      <c r="G17" s="34">
        <v>25</v>
      </c>
    </row>
    <row r="18" spans="2:7" ht="42.75" customHeight="1" x14ac:dyDescent="0.25">
      <c r="B18" s="33" t="s">
        <v>51</v>
      </c>
      <c r="C18" s="34">
        <v>36</v>
      </c>
      <c r="D18" s="45">
        <f t="shared" si="2"/>
        <v>0.2413793103448276</v>
      </c>
      <c r="E18" s="45">
        <f t="shared" si="3"/>
        <v>-5.2631578947368418E-2</v>
      </c>
      <c r="F18" s="34">
        <v>29</v>
      </c>
      <c r="G18" s="34">
        <v>38</v>
      </c>
    </row>
    <row r="19" spans="2:7" ht="42.75" customHeight="1" x14ac:dyDescent="0.25">
      <c r="B19" s="33" t="s">
        <v>52</v>
      </c>
      <c r="C19" s="34">
        <v>40</v>
      </c>
      <c r="D19" s="45">
        <f t="shared" si="2"/>
        <v>0.53846153846153844</v>
      </c>
      <c r="E19" s="45">
        <f t="shared" si="3"/>
        <v>0.37931034482758619</v>
      </c>
      <c r="F19" s="34">
        <v>26</v>
      </c>
      <c r="G19" s="34">
        <v>29</v>
      </c>
    </row>
    <row r="20" spans="2:7" ht="42.75" customHeight="1" x14ac:dyDescent="0.25">
      <c r="B20" s="33" t="s">
        <v>53</v>
      </c>
      <c r="C20" s="34">
        <v>55</v>
      </c>
      <c r="D20" s="45">
        <f t="shared" si="2"/>
        <v>0.1702127659574468</v>
      </c>
      <c r="E20" s="45">
        <f t="shared" si="3"/>
        <v>-0.22535211267605634</v>
      </c>
      <c r="F20" s="34">
        <v>47</v>
      </c>
      <c r="G20" s="34">
        <v>71</v>
      </c>
    </row>
    <row r="21" spans="2:7" ht="42.75" customHeight="1" x14ac:dyDescent="0.25">
      <c r="B21" s="33" t="s">
        <v>54</v>
      </c>
      <c r="C21" s="34">
        <v>45</v>
      </c>
      <c r="D21" s="45">
        <f t="shared" si="2"/>
        <v>4.6511627906976744E-2</v>
      </c>
      <c r="E21" s="45">
        <f t="shared" si="3"/>
        <v>0.125</v>
      </c>
      <c r="F21" s="34">
        <v>43</v>
      </c>
      <c r="G21" s="34">
        <v>40</v>
      </c>
    </row>
    <row r="22" spans="2:7" ht="42.75" customHeight="1" x14ac:dyDescent="0.25">
      <c r="B22" s="33" t="s">
        <v>55</v>
      </c>
      <c r="C22" s="34">
        <v>76</v>
      </c>
      <c r="D22" s="45">
        <f t="shared" si="2"/>
        <v>0.13432835820895522</v>
      </c>
      <c r="E22" s="45">
        <f t="shared" si="3"/>
        <v>-0.18279569892473119</v>
      </c>
      <c r="F22" s="34">
        <v>67</v>
      </c>
      <c r="G22" s="34">
        <v>93</v>
      </c>
    </row>
    <row r="23" spans="2:7" ht="42.75" customHeight="1" x14ac:dyDescent="0.25">
      <c r="B23" s="33" t="s">
        <v>56</v>
      </c>
      <c r="C23" s="34">
        <v>20</v>
      </c>
      <c r="D23" s="45">
        <f t="shared" si="2"/>
        <v>0.81818181818181823</v>
      </c>
      <c r="E23" s="45">
        <f t="shared" si="3"/>
        <v>3</v>
      </c>
      <c r="F23" s="34">
        <v>11</v>
      </c>
      <c r="G23" s="34">
        <v>5</v>
      </c>
    </row>
    <row r="24" spans="2:7" ht="42.75" customHeight="1" x14ac:dyDescent="0.25">
      <c r="B24" s="33" t="s">
        <v>57</v>
      </c>
      <c r="C24" s="34">
        <v>62</v>
      </c>
      <c r="D24" s="45">
        <f t="shared" si="2"/>
        <v>0.63157894736842102</v>
      </c>
      <c r="E24" s="45">
        <f t="shared" si="3"/>
        <v>1.2962962962962963</v>
      </c>
      <c r="F24" s="34">
        <v>38</v>
      </c>
      <c r="G24" s="34">
        <v>27</v>
      </c>
    </row>
    <row r="25" spans="2:7" ht="42.75" customHeight="1" thickBot="1" x14ac:dyDescent="0.3">
      <c r="B25" s="37" t="s">
        <v>58</v>
      </c>
      <c r="C25" s="38">
        <v>67</v>
      </c>
      <c r="D25" s="46">
        <f t="shared" si="2"/>
        <v>0.39583333333333331</v>
      </c>
      <c r="E25" s="46">
        <f t="shared" si="3"/>
        <v>1.0303030303030303</v>
      </c>
      <c r="F25" s="38">
        <v>48</v>
      </c>
      <c r="G25" s="38">
        <v>33</v>
      </c>
    </row>
    <row r="26" spans="2:7" ht="42.75" customHeight="1" thickBot="1" x14ac:dyDescent="0.3">
      <c r="B26" s="27" t="s">
        <v>59</v>
      </c>
      <c r="C26" s="29">
        <v>1108</v>
      </c>
      <c r="D26" s="49">
        <f t="shared" si="2"/>
        <v>0.41869398207426378</v>
      </c>
      <c r="E26" s="49">
        <f t="shared" si="3"/>
        <v>0.26052332195676908</v>
      </c>
      <c r="F26" s="52">
        <v>781</v>
      </c>
      <c r="G26" s="66">
        <v>879</v>
      </c>
    </row>
    <row r="28" spans="2:7" x14ac:dyDescent="0.25">
      <c r="G28" s="88" t="s">
        <v>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81CC6-5FF3-49AA-A2F3-C49CD3BAFEE1}">
  <dimension ref="B2:I30"/>
  <sheetViews>
    <sheetView topLeftCell="A21" zoomScale="70" zoomScaleNormal="70" workbookViewId="0">
      <selection activeCell="F40" sqref="F40"/>
    </sheetView>
  </sheetViews>
  <sheetFormatPr defaultRowHeight="15" x14ac:dyDescent="0.25"/>
  <cols>
    <col min="2" max="2" width="42" customWidth="1"/>
    <col min="3" max="5" width="19.28515625" customWidth="1"/>
    <col min="6" max="9" width="25" customWidth="1"/>
  </cols>
  <sheetData>
    <row r="2" spans="2:9" ht="15.75" thickBot="1" x14ac:dyDescent="0.3"/>
    <row r="3" spans="2:9" ht="36" customHeight="1" x14ac:dyDescent="0.25">
      <c r="B3" s="80" t="s">
        <v>60</v>
      </c>
      <c r="C3" s="73" t="s">
        <v>1</v>
      </c>
      <c r="D3" s="74"/>
      <c r="E3" s="75"/>
      <c r="F3" s="76" t="s">
        <v>32</v>
      </c>
      <c r="G3" s="76" t="s">
        <v>33</v>
      </c>
      <c r="H3" s="57" t="s">
        <v>2</v>
      </c>
      <c r="I3" s="58" t="s">
        <v>3</v>
      </c>
    </row>
    <row r="4" spans="2:9" ht="40.5" customHeight="1" thickBot="1" x14ac:dyDescent="0.3">
      <c r="B4" s="81"/>
      <c r="C4" s="59" t="s">
        <v>34</v>
      </c>
      <c r="D4" s="59" t="s">
        <v>35</v>
      </c>
      <c r="E4" s="60" t="s">
        <v>36</v>
      </c>
      <c r="F4" s="77"/>
      <c r="G4" s="77"/>
      <c r="H4" s="60" t="s">
        <v>36</v>
      </c>
      <c r="I4" s="61" t="s">
        <v>36</v>
      </c>
    </row>
    <row r="5" spans="2:9" ht="40.5" customHeight="1" x14ac:dyDescent="0.25">
      <c r="B5" s="41" t="s">
        <v>37</v>
      </c>
      <c r="C5" s="41">
        <v>0</v>
      </c>
      <c r="D5" s="41">
        <v>13</v>
      </c>
      <c r="E5" s="47">
        <f t="shared" ref="E5:E28" si="0">C5/D5</f>
        <v>0</v>
      </c>
      <c r="F5" s="44">
        <v>-6</v>
      </c>
      <c r="G5" s="44">
        <v>-6</v>
      </c>
      <c r="H5" s="47">
        <v>0.06</v>
      </c>
      <c r="I5" s="47">
        <v>0.06</v>
      </c>
    </row>
    <row r="6" spans="2:9" ht="40.5" customHeight="1" x14ac:dyDescent="0.25">
      <c r="B6" s="33" t="s">
        <v>38</v>
      </c>
      <c r="C6" s="33">
        <v>7</v>
      </c>
      <c r="D6" s="33">
        <v>54</v>
      </c>
      <c r="E6" s="47">
        <f t="shared" si="0"/>
        <v>0.12962962962962962</v>
      </c>
      <c r="F6" s="36">
        <v>6</v>
      </c>
      <c r="G6" s="36">
        <v>10</v>
      </c>
      <c r="H6" s="45">
        <v>7.0000000000000007E-2</v>
      </c>
      <c r="I6" s="45">
        <v>0.03</v>
      </c>
    </row>
    <row r="7" spans="2:9" ht="40.5" customHeight="1" x14ac:dyDescent="0.25">
      <c r="B7" s="33" t="s">
        <v>39</v>
      </c>
      <c r="C7" s="33">
        <v>7</v>
      </c>
      <c r="D7" s="33">
        <v>58</v>
      </c>
      <c r="E7" s="47">
        <f t="shared" si="0"/>
        <v>0.1206896551724138</v>
      </c>
      <c r="F7" s="36">
        <v>5</v>
      </c>
      <c r="G7" s="36">
        <v>0</v>
      </c>
      <c r="H7" s="45">
        <v>7.0000000000000007E-2</v>
      </c>
      <c r="I7" s="45">
        <v>0.12</v>
      </c>
    </row>
    <row r="8" spans="2:9" ht="40.5" customHeight="1" x14ac:dyDescent="0.25">
      <c r="B8" s="33" t="s">
        <v>40</v>
      </c>
      <c r="C8" s="33">
        <v>45</v>
      </c>
      <c r="D8" s="33">
        <v>159</v>
      </c>
      <c r="E8" s="47">
        <f t="shared" si="0"/>
        <v>0.28301886792452829</v>
      </c>
      <c r="F8" s="36">
        <v>2</v>
      </c>
      <c r="G8" s="36">
        <v>10</v>
      </c>
      <c r="H8" s="45">
        <v>0.26</v>
      </c>
      <c r="I8" s="45">
        <v>0.18</v>
      </c>
    </row>
    <row r="9" spans="2:9" ht="40.5" customHeight="1" x14ac:dyDescent="0.25">
      <c r="B9" s="33" t="s">
        <v>61</v>
      </c>
      <c r="C9" s="33">
        <v>1</v>
      </c>
      <c r="D9" s="33">
        <v>16</v>
      </c>
      <c r="E9" s="47">
        <f t="shared" si="0"/>
        <v>6.25E-2</v>
      </c>
      <c r="F9" s="36">
        <v>6</v>
      </c>
      <c r="G9" s="36">
        <v>6</v>
      </c>
      <c r="H9" s="45">
        <v>0</v>
      </c>
      <c r="I9" s="45">
        <v>0</v>
      </c>
    </row>
    <row r="10" spans="2:9" ht="40.5" customHeight="1" x14ac:dyDescent="0.25">
      <c r="B10" s="33" t="s">
        <v>41</v>
      </c>
      <c r="C10" s="33">
        <v>7</v>
      </c>
      <c r="D10" s="33">
        <v>49</v>
      </c>
      <c r="E10" s="47">
        <f t="shared" si="0"/>
        <v>0.14285714285714285</v>
      </c>
      <c r="F10" s="36">
        <v>-7</v>
      </c>
      <c r="G10" s="36">
        <v>1</v>
      </c>
      <c r="H10" s="45">
        <v>0.21</v>
      </c>
      <c r="I10" s="45">
        <v>0.13</v>
      </c>
    </row>
    <row r="11" spans="2:9" ht="40.5" customHeight="1" x14ac:dyDescent="0.25">
      <c r="B11" s="33" t="s">
        <v>42</v>
      </c>
      <c r="C11" s="33">
        <v>13</v>
      </c>
      <c r="D11" s="33">
        <v>46</v>
      </c>
      <c r="E11" s="47">
        <f t="shared" si="0"/>
        <v>0.28260869565217389</v>
      </c>
      <c r="F11" s="36">
        <v>15</v>
      </c>
      <c r="G11" s="36">
        <v>15</v>
      </c>
      <c r="H11" s="45">
        <v>0.13</v>
      </c>
      <c r="I11" s="45">
        <v>0.13</v>
      </c>
    </row>
    <row r="12" spans="2:9" ht="40.5" customHeight="1" x14ac:dyDescent="0.25">
      <c r="B12" s="33" t="s">
        <v>43</v>
      </c>
      <c r="C12" s="33">
        <v>2</v>
      </c>
      <c r="D12" s="33">
        <v>24</v>
      </c>
      <c r="E12" s="47">
        <f t="shared" si="0"/>
        <v>8.3333333333333329E-2</v>
      </c>
      <c r="F12" s="36">
        <v>-8</v>
      </c>
      <c r="G12" s="36">
        <v>-10</v>
      </c>
      <c r="H12" s="45">
        <v>0.16</v>
      </c>
      <c r="I12" s="45">
        <v>0.18</v>
      </c>
    </row>
    <row r="13" spans="2:9" ht="40.5" customHeight="1" x14ac:dyDescent="0.25">
      <c r="B13" s="33" t="s">
        <v>44</v>
      </c>
      <c r="C13" s="33">
        <v>4</v>
      </c>
      <c r="D13" s="33">
        <v>33</v>
      </c>
      <c r="E13" s="47">
        <f t="shared" si="0"/>
        <v>0.12121212121212122</v>
      </c>
      <c r="F13" s="36">
        <v>6</v>
      </c>
      <c r="G13" s="36">
        <v>6</v>
      </c>
      <c r="H13" s="45">
        <v>0.06</v>
      </c>
      <c r="I13" s="45">
        <v>0.06</v>
      </c>
    </row>
    <row r="14" spans="2:9" ht="40.5" customHeight="1" x14ac:dyDescent="0.25">
      <c r="B14" s="33" t="s">
        <v>45</v>
      </c>
      <c r="C14" s="33">
        <v>15</v>
      </c>
      <c r="D14" s="33">
        <v>94</v>
      </c>
      <c r="E14" s="47">
        <f t="shared" si="0"/>
        <v>0.15957446808510639</v>
      </c>
      <c r="F14" s="36">
        <v>-2</v>
      </c>
      <c r="G14" s="36">
        <v>2</v>
      </c>
      <c r="H14" s="45">
        <v>0.18</v>
      </c>
      <c r="I14" s="45">
        <v>0.14000000000000001</v>
      </c>
    </row>
    <row r="15" spans="2:9" ht="40.5" customHeight="1" x14ac:dyDescent="0.25">
      <c r="B15" s="33" t="s">
        <v>46</v>
      </c>
      <c r="C15" s="33">
        <v>6</v>
      </c>
      <c r="D15" s="33">
        <v>41</v>
      </c>
      <c r="E15" s="47">
        <f t="shared" si="0"/>
        <v>0.14634146341463414</v>
      </c>
      <c r="F15" s="36">
        <v>-4</v>
      </c>
      <c r="G15" s="36">
        <v>5</v>
      </c>
      <c r="H15" s="45">
        <v>0.19</v>
      </c>
      <c r="I15" s="45">
        <v>0.1</v>
      </c>
    </row>
    <row r="16" spans="2:9" ht="40.5" customHeight="1" x14ac:dyDescent="0.25">
      <c r="B16" s="33" t="s">
        <v>47</v>
      </c>
      <c r="C16" s="33">
        <v>3</v>
      </c>
      <c r="D16" s="33">
        <v>28</v>
      </c>
      <c r="E16" s="47">
        <f t="shared" si="0"/>
        <v>0.10714285714285714</v>
      </c>
      <c r="F16" s="36">
        <v>5</v>
      </c>
      <c r="G16" s="36">
        <v>0</v>
      </c>
      <c r="H16" s="45">
        <v>0.06</v>
      </c>
      <c r="I16" s="45">
        <v>0.11</v>
      </c>
    </row>
    <row r="17" spans="2:9" ht="40.5" customHeight="1" x14ac:dyDescent="0.25">
      <c r="B17" s="33" t="s">
        <v>48</v>
      </c>
      <c r="C17" s="33">
        <v>2</v>
      </c>
      <c r="D17" s="33">
        <v>26</v>
      </c>
      <c r="E17" s="47">
        <f t="shared" si="0"/>
        <v>7.6923076923076927E-2</v>
      </c>
      <c r="F17" s="36">
        <v>8</v>
      </c>
      <c r="G17" s="36">
        <v>-5</v>
      </c>
      <c r="H17" s="45">
        <v>0</v>
      </c>
      <c r="I17" s="45">
        <v>0.13</v>
      </c>
    </row>
    <row r="18" spans="2:9" ht="40.5" customHeight="1" x14ac:dyDescent="0.25">
      <c r="B18" s="33" t="s">
        <v>49</v>
      </c>
      <c r="C18" s="33">
        <v>2</v>
      </c>
      <c r="D18" s="33">
        <v>21</v>
      </c>
      <c r="E18" s="47">
        <f t="shared" si="0"/>
        <v>9.5238095238095233E-2</v>
      </c>
      <c r="F18" s="36">
        <v>5</v>
      </c>
      <c r="G18" s="36">
        <v>-3</v>
      </c>
      <c r="H18" s="45">
        <v>0.05</v>
      </c>
      <c r="I18" s="45">
        <v>0.13</v>
      </c>
    </row>
    <row r="19" spans="2:9" ht="40.5" customHeight="1" x14ac:dyDescent="0.25">
      <c r="B19" s="33" t="s">
        <v>50</v>
      </c>
      <c r="C19" s="33">
        <v>5</v>
      </c>
      <c r="D19" s="33">
        <v>45</v>
      </c>
      <c r="E19" s="47">
        <f t="shared" si="0"/>
        <v>0.1111111111111111</v>
      </c>
      <c r="F19" s="36">
        <v>5</v>
      </c>
      <c r="G19" s="36">
        <v>-5</v>
      </c>
      <c r="H19" s="45">
        <v>0.06</v>
      </c>
      <c r="I19" s="45">
        <v>0.16</v>
      </c>
    </row>
    <row r="20" spans="2:9" ht="40.5" customHeight="1" x14ac:dyDescent="0.25">
      <c r="B20" s="33" t="s">
        <v>51</v>
      </c>
      <c r="C20" s="33">
        <v>4</v>
      </c>
      <c r="D20" s="33">
        <v>36</v>
      </c>
      <c r="E20" s="47">
        <f t="shared" si="0"/>
        <v>0.1111111111111111</v>
      </c>
      <c r="F20" s="36">
        <v>-6</v>
      </c>
      <c r="G20" s="36">
        <v>0</v>
      </c>
      <c r="H20" s="45">
        <v>0.17</v>
      </c>
      <c r="I20" s="45">
        <v>0.11</v>
      </c>
    </row>
    <row r="21" spans="2:9" ht="40.5" customHeight="1" x14ac:dyDescent="0.25">
      <c r="B21" s="33" t="s">
        <v>52</v>
      </c>
      <c r="C21" s="33">
        <v>2</v>
      </c>
      <c r="D21" s="33">
        <v>40</v>
      </c>
      <c r="E21" s="47">
        <f t="shared" si="0"/>
        <v>0.05</v>
      </c>
      <c r="F21" s="36">
        <v>-7</v>
      </c>
      <c r="G21" s="36">
        <v>-19</v>
      </c>
      <c r="H21" s="45">
        <v>0.12</v>
      </c>
      <c r="I21" s="45">
        <v>0.24</v>
      </c>
    </row>
    <row r="22" spans="2:9" ht="40.5" customHeight="1" x14ac:dyDescent="0.25">
      <c r="B22" s="33" t="s">
        <v>53</v>
      </c>
      <c r="C22" s="33">
        <v>7</v>
      </c>
      <c r="D22" s="33">
        <v>55</v>
      </c>
      <c r="E22" s="47">
        <f t="shared" si="0"/>
        <v>0.12727272727272726</v>
      </c>
      <c r="F22" s="36">
        <v>4</v>
      </c>
      <c r="G22" s="36">
        <v>-7</v>
      </c>
      <c r="H22" s="45">
        <v>0.09</v>
      </c>
      <c r="I22" s="45">
        <v>0.2</v>
      </c>
    </row>
    <row r="23" spans="2:9" ht="40.5" customHeight="1" x14ac:dyDescent="0.25">
      <c r="B23" s="33" t="s">
        <v>54</v>
      </c>
      <c r="C23" s="33">
        <v>3</v>
      </c>
      <c r="D23" s="33">
        <v>45</v>
      </c>
      <c r="E23" s="47">
        <f t="shared" si="0"/>
        <v>6.6666666666666666E-2</v>
      </c>
      <c r="F23" s="36">
        <v>2</v>
      </c>
      <c r="G23" s="36">
        <v>-6</v>
      </c>
      <c r="H23" s="45">
        <v>0.05</v>
      </c>
      <c r="I23" s="45">
        <v>0.13</v>
      </c>
    </row>
    <row r="24" spans="2:9" ht="40.5" customHeight="1" x14ac:dyDescent="0.25">
      <c r="B24" s="33" t="s">
        <v>55</v>
      </c>
      <c r="C24" s="33">
        <v>10</v>
      </c>
      <c r="D24" s="33">
        <v>76</v>
      </c>
      <c r="E24" s="47">
        <f t="shared" si="0"/>
        <v>0.13157894736842105</v>
      </c>
      <c r="F24" s="36">
        <v>0</v>
      </c>
      <c r="G24" s="36">
        <v>9</v>
      </c>
      <c r="H24" s="45">
        <v>0.13</v>
      </c>
      <c r="I24" s="45">
        <v>0.04</v>
      </c>
    </row>
    <row r="25" spans="2:9" ht="40.5" customHeight="1" x14ac:dyDescent="0.25">
      <c r="B25" s="33" t="s">
        <v>56</v>
      </c>
      <c r="C25" s="33">
        <v>2</v>
      </c>
      <c r="D25" s="33">
        <v>20</v>
      </c>
      <c r="E25" s="47">
        <f t="shared" si="0"/>
        <v>0.1</v>
      </c>
      <c r="F25" s="36">
        <v>10</v>
      </c>
      <c r="G25" s="36">
        <v>-10</v>
      </c>
      <c r="H25" s="45">
        <v>0</v>
      </c>
      <c r="I25" s="45">
        <v>0.2</v>
      </c>
    </row>
    <row r="26" spans="2:9" ht="40.5" customHeight="1" x14ac:dyDescent="0.25">
      <c r="B26" s="33" t="s">
        <v>57</v>
      </c>
      <c r="C26" s="33">
        <v>9</v>
      </c>
      <c r="D26" s="33">
        <v>62</v>
      </c>
      <c r="E26" s="47">
        <f t="shared" si="0"/>
        <v>0.14516129032258066</v>
      </c>
      <c r="F26" s="36">
        <v>2</v>
      </c>
      <c r="G26" s="36">
        <v>0</v>
      </c>
      <c r="H26" s="45">
        <v>0.13</v>
      </c>
      <c r="I26" s="45">
        <v>0.15</v>
      </c>
    </row>
    <row r="27" spans="2:9" ht="40.5" customHeight="1" thickBot="1" x14ac:dyDescent="0.3">
      <c r="B27" s="37" t="s">
        <v>58</v>
      </c>
      <c r="C27" s="37">
        <v>4</v>
      </c>
      <c r="D27" s="37">
        <v>67</v>
      </c>
      <c r="E27" s="47">
        <f t="shared" si="0"/>
        <v>5.9701492537313432E-2</v>
      </c>
      <c r="F27" s="40">
        <v>-7</v>
      </c>
      <c r="G27" s="40">
        <v>-6</v>
      </c>
      <c r="H27" s="46">
        <v>0.13</v>
      </c>
      <c r="I27" s="46">
        <v>0.12</v>
      </c>
    </row>
    <row r="28" spans="2:9" ht="40.5" customHeight="1" thickBot="1" x14ac:dyDescent="0.3">
      <c r="B28" s="27" t="s">
        <v>59</v>
      </c>
      <c r="C28" s="64">
        <v>160</v>
      </c>
      <c r="D28" s="64">
        <v>1108</v>
      </c>
      <c r="E28" s="49">
        <f t="shared" si="0"/>
        <v>0.1444043321299639</v>
      </c>
      <c r="F28" s="52">
        <v>1</v>
      </c>
      <c r="G28" s="52">
        <v>1</v>
      </c>
      <c r="H28" s="49">
        <v>0.13</v>
      </c>
      <c r="I28" s="67">
        <v>0.13</v>
      </c>
    </row>
    <row r="30" spans="2:9" x14ac:dyDescent="0.25">
      <c r="I30" s="88" t="s">
        <v>81</v>
      </c>
    </row>
  </sheetData>
  <mergeCells count="4">
    <mergeCell ref="B3:B4"/>
    <mergeCell ref="F3:F4"/>
    <mergeCell ref="G3:G4"/>
    <mergeCell ref="C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433DC-A090-4A60-B245-1E1B83561A52}">
  <dimension ref="B1:E10"/>
  <sheetViews>
    <sheetView workbookViewId="0">
      <selection activeCell="E10" sqref="E10"/>
    </sheetView>
  </sheetViews>
  <sheetFormatPr defaultRowHeight="15" x14ac:dyDescent="0.25"/>
  <cols>
    <col min="2" max="2" width="45.5703125" customWidth="1"/>
    <col min="3" max="5" width="12.7109375" customWidth="1"/>
  </cols>
  <sheetData>
    <row r="1" spans="2:5" ht="15.75" thickBot="1" x14ac:dyDescent="0.3"/>
    <row r="2" spans="2:5" ht="39.75" customHeight="1" thickBot="1" x14ac:dyDescent="0.3">
      <c r="B2" s="27" t="s">
        <v>29</v>
      </c>
      <c r="C2" s="30" t="s">
        <v>1</v>
      </c>
      <c r="D2" s="68" t="s">
        <v>2</v>
      </c>
      <c r="E2" s="69" t="s">
        <v>3</v>
      </c>
    </row>
    <row r="3" spans="2:5" ht="39.75" customHeight="1" x14ac:dyDescent="0.25">
      <c r="B3" s="41" t="s">
        <v>62</v>
      </c>
      <c r="C3" s="44">
        <v>171</v>
      </c>
      <c r="D3" s="44">
        <v>167</v>
      </c>
      <c r="E3" s="44">
        <v>135</v>
      </c>
    </row>
    <row r="4" spans="2:5" ht="39.75" customHeight="1" x14ac:dyDescent="0.25">
      <c r="B4" s="33" t="s">
        <v>63</v>
      </c>
      <c r="C4" s="36">
        <v>114</v>
      </c>
      <c r="D4" s="36">
        <v>138</v>
      </c>
      <c r="E4" s="36">
        <v>96</v>
      </c>
    </row>
    <row r="5" spans="2:5" ht="39.75" customHeight="1" x14ac:dyDescent="0.25">
      <c r="B5" s="33" t="s">
        <v>64</v>
      </c>
      <c r="C5" s="36">
        <v>5</v>
      </c>
      <c r="D5" s="36">
        <v>2</v>
      </c>
      <c r="E5" s="36">
        <v>0</v>
      </c>
    </row>
    <row r="6" spans="2:5" ht="39.75" customHeight="1" x14ac:dyDescent="0.25">
      <c r="B6" s="33" t="s">
        <v>65</v>
      </c>
      <c r="C6" s="36">
        <v>0</v>
      </c>
      <c r="D6" s="36">
        <v>1</v>
      </c>
      <c r="E6" s="36">
        <v>0</v>
      </c>
    </row>
    <row r="7" spans="2:5" ht="39.75" customHeight="1" thickBot="1" x14ac:dyDescent="0.3">
      <c r="B7" s="37" t="s">
        <v>66</v>
      </c>
      <c r="C7" s="40">
        <v>4</v>
      </c>
      <c r="D7" s="40">
        <v>0</v>
      </c>
      <c r="E7" s="40">
        <v>0</v>
      </c>
    </row>
    <row r="8" spans="2:5" ht="39.75" customHeight="1" thickBot="1" x14ac:dyDescent="0.3">
      <c r="B8" s="70" t="s">
        <v>30</v>
      </c>
      <c r="C8" s="71">
        <v>294</v>
      </c>
      <c r="D8" s="71">
        <v>308</v>
      </c>
      <c r="E8" s="72">
        <v>231</v>
      </c>
    </row>
    <row r="10" spans="2:5" x14ac:dyDescent="0.25">
      <c r="E10" s="88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Cwynion newydd_sector</vt:lpstr>
      <vt:lpstr>Cwynion newydd_Byrddau Iechyd</vt:lpstr>
      <vt:lpstr>Cwynion newydd_Cyngorau</vt:lpstr>
      <vt:lpstr>Cwynion newydd_Cymdeithasau Tai</vt:lpstr>
      <vt:lpstr>Cwynion a gaewyd_Byrddau Iechyd</vt:lpstr>
      <vt:lpstr>Ymyrriadau_Bywrddau Iechyd</vt:lpstr>
      <vt:lpstr>Cwynion a gaewyd_Cyngorau</vt:lpstr>
      <vt:lpstr>Ymyrriadau_Cyngorau</vt:lpstr>
      <vt:lpstr>Cwynion y Cod Ymddygiad_newydd</vt:lpstr>
      <vt:lpstr>Cwynion y Cod Ymddygiad_pynciau</vt:lpstr>
      <vt:lpstr>'Ymyrriadau_Bywrddau Iechyd'!_Hlk100752274</vt:lpstr>
      <vt:lpstr>'Ymyrriadau_Bywrddau Iechyd'!_Hlk100752285</vt:lpstr>
      <vt:lpstr>'Ymyrriadau_Bywrddau Iechyd'!_Hlk101210255</vt:lpstr>
      <vt:lpstr>'Ymyrriadau_Bywrddau Iechyd'!_Hlk101210298</vt:lpstr>
      <vt:lpstr>'Cwynion newydd_Cymdeithasau Tai'!_Hlk102249881</vt:lpstr>
      <vt:lpstr>'Cwynion newydd_Cymdeithasau Tai'!_Hlk102249956</vt:lpstr>
      <vt:lpstr>'Cwynion newydd_Cymdeithasau Tai'!_Hlk102250000</vt:lpstr>
      <vt:lpstr>Ymyrriadau_Cyngorau!_Hlk102300554</vt:lpstr>
      <vt:lpstr>Ymyrriadau_Cyngorau!_Hlk102300605</vt:lpstr>
      <vt:lpstr>'Cwynion newydd_Byrddau Iechyd'!_Hlk70097624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Rolewska</dc:creator>
  <cp:lastModifiedBy>Ania Rolewska</cp:lastModifiedBy>
  <dcterms:created xsi:type="dcterms:W3CDTF">2015-06-05T18:17:20Z</dcterms:created>
  <dcterms:modified xsi:type="dcterms:W3CDTF">2022-08-09T11:26:19Z</dcterms:modified>
</cp:coreProperties>
</file>